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F:\Loan Department\COVID-19\New PPP Program 12-28-20\"/>
    </mc:Choice>
  </mc:AlternateContent>
  <xr:revisionPtr revIDLastSave="0" documentId="13_ncr:1_{D7345263-AC7F-4F42-A268-ECEDFCA510BC}" xr6:coauthVersionLast="45" xr6:coauthVersionMax="45" xr10:uidLastSave="{00000000-0000-0000-0000-000000000000}"/>
  <bookViews>
    <workbookView xWindow="23063" yWindow="-16297" windowWidth="28995" windowHeight="15794" xr2:uid="{B4C93541-FC9A-44CC-BB95-AA4C0C844564}"/>
  </bookViews>
  <sheets>
    <sheet name="Loan Calculator - 2nd Draw" sheetId="1" r:id="rId1"/>
    <sheet name="List Data"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7" i="1" l="1"/>
  <c r="D96" i="1"/>
  <c r="C92" i="1"/>
  <c r="C93" i="1" s="1"/>
  <c r="E38" i="1" l="1"/>
  <c r="C38" i="1"/>
  <c r="G38" i="1"/>
  <c r="F38" i="1"/>
  <c r="D38" i="1"/>
  <c r="B37" i="1" l="1"/>
  <c r="B45" i="1"/>
  <c r="B44" i="1"/>
  <c r="B43" i="1"/>
  <c r="B42" i="1"/>
  <c r="C46" i="1" l="1"/>
  <c r="B69" i="1" s="1"/>
  <c r="D46" i="1"/>
  <c r="E46" i="1"/>
  <c r="F46" i="1"/>
  <c r="F39" i="1" l="1"/>
  <c r="B50" i="1" l="1"/>
  <c r="B75" i="1" l="1"/>
  <c r="B74" i="1"/>
  <c r="B88" i="1"/>
  <c r="B87" i="1"/>
  <c r="B86" i="1"/>
  <c r="B68" i="1" l="1"/>
  <c r="B79" i="1"/>
  <c r="B83" i="1"/>
  <c r="B82" i="1"/>
  <c r="B81" i="1"/>
  <c r="B80" i="1"/>
  <c r="B72" i="1"/>
  <c r="B71" i="1"/>
  <c r="B70" i="1"/>
  <c r="B73" i="1"/>
  <c r="C95" i="1"/>
  <c r="D58" i="1" l="1"/>
  <c r="D59" i="1"/>
  <c r="D60" i="1"/>
  <c r="D61" i="1"/>
  <c r="D57" i="1"/>
  <c r="C94" i="1" l="1"/>
  <c r="C97" i="1" s="1"/>
  <c r="C100" i="1" l="1"/>
  <c r="D100" i="1" s="1"/>
  <c r="C96" i="1"/>
  <c r="B38" i="1"/>
</calcChain>
</file>

<file path=xl/sharedStrings.xml><?xml version="1.0" encoding="utf-8"?>
<sst xmlns="http://schemas.openxmlformats.org/spreadsheetml/2006/main" count="97" uniqueCount="96">
  <si>
    <t>Freedom Bank</t>
  </si>
  <si>
    <t>Salary in Excess of $100,000</t>
  </si>
  <si>
    <t>Enter the total Gross Wages for any employee with annual compensation over $100,000. This information can be found in your payroll reports or on W2s.</t>
  </si>
  <si>
    <t>Employee Name</t>
  </si>
  <si>
    <t>Business Entity Name:</t>
  </si>
  <si>
    <t>STEP 1 - Required Business Information</t>
  </si>
  <si>
    <t>Ineligible Amount</t>
  </si>
  <si>
    <t>Documentation of Retirement Plan Contributions by Employer</t>
  </si>
  <si>
    <t>Documentation of State Payroll and Unemployment Taxes Paid (ex: Form UI-5 for Montana Employers)</t>
  </si>
  <si>
    <t>Select the timeframe you are using to determine Average Monthly Payroll Costs:</t>
  </si>
  <si>
    <t>Please enter the full legal name of your business entity.</t>
  </si>
  <si>
    <t>406-892-1776</t>
  </si>
  <si>
    <t>Form 941 for all Quarters used in calculation</t>
  </si>
  <si>
    <t>Documentation of Employee Wages in excess of $100,000 annually per employee (W2s or Payroll Report)</t>
  </si>
  <si>
    <t>Does the business entity have an existing borrowing relationship with Freedom Bank?</t>
  </si>
  <si>
    <t>Certificate of Good Standing</t>
  </si>
  <si>
    <t>Most Recent Business Tax Returns</t>
  </si>
  <si>
    <r>
      <t xml:space="preserve">Articles of Organization </t>
    </r>
    <r>
      <rPr>
        <b/>
        <sz val="11"/>
        <color theme="1"/>
        <rFont val="Calibri"/>
        <family val="2"/>
        <scheme val="minor"/>
      </rPr>
      <t>OR</t>
    </r>
    <r>
      <rPr>
        <sz val="11"/>
        <color theme="1"/>
        <rFont val="Calibri"/>
        <family val="2"/>
        <scheme val="minor"/>
      </rPr>
      <t xml:space="preserve"> Articles of Incorporation</t>
    </r>
  </si>
  <si>
    <r>
      <t xml:space="preserve">Operating Agreement </t>
    </r>
    <r>
      <rPr>
        <b/>
        <sz val="11"/>
        <color theme="1"/>
        <rFont val="Calibri"/>
        <family val="2"/>
        <scheme val="minor"/>
      </rPr>
      <t>OR</t>
    </r>
    <r>
      <rPr>
        <sz val="11"/>
        <color theme="1"/>
        <rFont val="Calibri"/>
        <family val="2"/>
        <scheme val="minor"/>
      </rPr>
      <t xml:space="preserve"> Bylaws</t>
    </r>
  </si>
  <si>
    <t>Most Recent Business Financial Statements including Balance Sheet and Profit &amp; Loss</t>
  </si>
  <si>
    <t>For each individual with over 20% ownership of the business entity, please submit:</t>
  </si>
  <si>
    <t>Current Personal Financial Statement</t>
  </si>
  <si>
    <t>Most Recent Personal Tax Return</t>
  </si>
  <si>
    <t>Valid Government-Issued Photo ID</t>
  </si>
  <si>
    <t>Total Eligible Payroll Costs:</t>
  </si>
  <si>
    <t>Maximum PPP Loan Amount:</t>
  </si>
  <si>
    <t>No</t>
  </si>
  <si>
    <r>
      <t xml:space="preserve">Wages, tips, and other compensation
</t>
    </r>
    <r>
      <rPr>
        <i/>
        <sz val="10"/>
        <color theme="1"/>
        <rFont val="Calibri"/>
        <family val="2"/>
        <scheme val="minor"/>
      </rPr>
      <t>Quarterly Form 941s Line 5c Column 1.</t>
    </r>
  </si>
  <si>
    <r>
      <t xml:space="preserve">Employer Portion of Retirement Plan Contributions
</t>
    </r>
    <r>
      <rPr>
        <i/>
        <sz val="10"/>
        <color theme="1"/>
        <rFont val="Calibri"/>
        <family val="2"/>
        <scheme val="minor"/>
      </rPr>
      <t>Report from your plan sponsor or trustee, Form 5500 SF for 2019, or Accounting Software Report.</t>
    </r>
  </si>
  <si>
    <r>
      <t xml:space="preserve">State Payroll and Unemployment Taxes
</t>
    </r>
    <r>
      <rPr>
        <i/>
        <sz val="10"/>
        <color theme="1"/>
        <rFont val="Calibri"/>
        <family val="2"/>
        <scheme val="minor"/>
      </rPr>
      <t>State Payroll Tax forms (MT UI-5), Payroll Report, or Accounting Software Report.</t>
    </r>
  </si>
  <si>
    <r>
      <t xml:space="preserve">Total Annualized Gross Wages
</t>
    </r>
    <r>
      <rPr>
        <i/>
        <sz val="10"/>
        <color theme="1"/>
        <rFont val="Calibri"/>
        <family val="2"/>
        <scheme val="minor"/>
      </rPr>
      <t>Do not include benefits in this number.</t>
    </r>
  </si>
  <si>
    <t>Self Employed with Employees</t>
  </si>
  <si>
    <t>Borrower Type</t>
  </si>
  <si>
    <t>Standard Employer</t>
  </si>
  <si>
    <t>Self Employed (No Employees)</t>
  </si>
  <si>
    <t>Yes</t>
  </si>
  <si>
    <t>Yes / No Questions</t>
  </si>
  <si>
    <t>A "Seasonal Business" means an employer that does not operate for more than 7 months in any calendar year or that during the preceding calendar year, had gross receipts for any 6 months of that year that were not more than 33.33% of the gross receipts of the employer for the other 6 months of that year.</t>
  </si>
  <si>
    <t>A "New Entity" did not exist during the 1-year period preceding February 15, 2020, but was in operation on February 15, 2020.</t>
  </si>
  <si>
    <r>
      <t xml:space="preserve">Select your "Borrower Type"
</t>
    </r>
    <r>
      <rPr>
        <i/>
        <sz val="11"/>
        <color theme="1"/>
        <rFont val="Calibri"/>
        <family val="2"/>
        <scheme val="minor"/>
      </rPr>
      <t>(Select option from the dropdown menu.)</t>
    </r>
  </si>
  <si>
    <r>
      <rPr>
        <b/>
        <sz val="11"/>
        <color theme="1"/>
        <rFont val="Calibri"/>
        <family val="2"/>
        <scheme val="minor"/>
      </rPr>
      <t>Are you a Seasonal Business?</t>
    </r>
    <r>
      <rPr>
        <b/>
        <i/>
        <sz val="11"/>
        <color theme="1"/>
        <rFont val="Calibri"/>
        <family val="2"/>
        <scheme val="minor"/>
      </rPr>
      <t xml:space="preserve">
</t>
    </r>
    <r>
      <rPr>
        <i/>
        <sz val="11"/>
        <color theme="1"/>
        <rFont val="Calibri"/>
        <family val="2"/>
        <scheme val="minor"/>
      </rPr>
      <t>(Select option from the dropdown menu.)</t>
    </r>
  </si>
  <si>
    <r>
      <rPr>
        <b/>
        <sz val="11"/>
        <color theme="1"/>
        <rFont val="Calibri"/>
        <family val="2"/>
        <scheme val="minor"/>
      </rPr>
      <t>Are you a New Entity?</t>
    </r>
    <r>
      <rPr>
        <b/>
        <i/>
        <sz val="11"/>
        <color theme="1"/>
        <rFont val="Calibri"/>
        <family val="2"/>
        <scheme val="minor"/>
      </rPr>
      <t xml:space="preserve">
</t>
    </r>
    <r>
      <rPr>
        <i/>
        <sz val="11"/>
        <color theme="1"/>
        <rFont val="Calibri"/>
        <family val="2"/>
        <scheme val="minor"/>
      </rPr>
      <t>(Select option from the dropdown menu.)</t>
    </r>
  </si>
  <si>
    <t>Fields with a bright yellow background are required. Fields with a subtle yellow background might be applicable to your business.</t>
  </si>
  <si>
    <t>Total Eligible Self-Employment Payroll Costs:</t>
  </si>
  <si>
    <t>2020 Calendar Year</t>
  </si>
  <si>
    <t>2019 Calendar Year</t>
  </si>
  <si>
    <t>Multiplier:</t>
  </si>
  <si>
    <r>
      <rPr>
        <b/>
        <sz val="11"/>
        <color theme="1"/>
        <rFont val="Calibri"/>
        <family val="2"/>
        <scheme val="minor"/>
      </rPr>
      <t>12 Week Period - Seasonal Business</t>
    </r>
    <r>
      <rPr>
        <sz val="11"/>
        <color theme="1"/>
        <rFont val="Calibri"/>
        <family val="2"/>
        <scheme val="minor"/>
      </rPr>
      <t xml:space="preserve">
</t>
    </r>
    <r>
      <rPr>
        <i/>
        <sz val="10"/>
        <color theme="1"/>
        <rFont val="Calibri"/>
        <family val="2"/>
        <scheme val="minor"/>
      </rPr>
      <t>Any 12-week period between 2/15/2019 and 2/15/2020</t>
    </r>
  </si>
  <si>
    <t>2020 Time Period</t>
  </si>
  <si>
    <t>1Q 2020</t>
  </si>
  <si>
    <t>2Q 2020</t>
  </si>
  <si>
    <t>3Q 2020</t>
  </si>
  <si>
    <t>4Q 2020</t>
  </si>
  <si>
    <t>2020 Annual</t>
  </si>
  <si>
    <t>Reference Time Period</t>
  </si>
  <si>
    <t>1Q 2019</t>
  </si>
  <si>
    <t>2Q 2019</t>
  </si>
  <si>
    <t>3Q 2019</t>
  </si>
  <si>
    <t>4Q 2019</t>
  </si>
  <si>
    <t>2019 Annual</t>
  </si>
  <si>
    <t>Number of Months Used for Determining Average:</t>
  </si>
  <si>
    <t>Total Payroll Costs:</t>
  </si>
  <si>
    <t>Input Eligible Self-Employment Payroll Costs</t>
  </si>
  <si>
    <t>Documentation of Employee Group Health, Life, Disability, Vision, and Dental Insurance Contributions Paid by Employer</t>
  </si>
  <si>
    <r>
      <t xml:space="preserve">Health, Life, Disability, Vision, and Dental Insurance Paid by Employer
</t>
    </r>
    <r>
      <rPr>
        <i/>
        <sz val="10"/>
        <color theme="1"/>
        <rFont val="Calibri"/>
        <family val="2"/>
        <scheme val="minor"/>
      </rPr>
      <t>Accounting Software Report, Invoices, or Employee W-2s (Box 12 Code DD).</t>
    </r>
  </si>
  <si>
    <t>Schedule C Filers: 2019 and 2020 Tax Returns including Form 1040 Sch C. 
Partnerships: 2019 and 2020 Form 1065 and IRS Form 1065 K-1s.</t>
  </si>
  <si>
    <t>Payroll Data for Selected Timeframe (Payroll Report or Paystubs)</t>
  </si>
  <si>
    <t>Evidence of Employees on Payroll as of 2/15/20. (Form 941 for Q1 2020, Paystubs, or Payroll Report.) Self-Employed individuals must provide documentation to prove they were in business as of 2/15/19, such as invoices, receipts, or bank statements. Seasonal Businesses may provide evidence that it was in operation for any 12-week period between 2/15/19 and 2/15/20.</t>
  </si>
  <si>
    <t>Input Payroll Costs</t>
  </si>
  <si>
    <r>
      <t xml:space="preserve">In order to expedite your application, please fill this form out completely and gather all of the required supporting documentation. Contact us if you have any questions or issues.
</t>
    </r>
    <r>
      <rPr>
        <b/>
        <i/>
        <sz val="11"/>
        <color theme="1"/>
        <rFont val="Calibri"/>
        <family val="2"/>
        <scheme val="minor"/>
      </rPr>
      <t>NOTE: This form does not include consideration for farmers and ranchers that file a Schedule F. If you are a farmer or rancher pursuing a PPP loan, please contact a lender to discuss your PPP Loan Calculations.</t>
    </r>
  </si>
  <si>
    <t>Please submit the highlighted supporting documentation with your application. If you are using the same time period and documentation as your First Draw PPP Loan, please confirm with your lender that all required documentation has been submitted to the bank.</t>
  </si>
  <si>
    <t>STEP 3 - Subtract Ineligible Costs</t>
  </si>
  <si>
    <t>STEP 4 - Documentation Checklist</t>
  </si>
  <si>
    <r>
      <rPr>
        <b/>
        <sz val="11"/>
        <color theme="1"/>
        <rFont val="Calibri"/>
        <family val="2"/>
        <scheme val="minor"/>
      </rPr>
      <t>Custom - New Business</t>
    </r>
    <r>
      <rPr>
        <sz val="11"/>
        <color theme="1"/>
        <rFont val="Calibri"/>
        <family val="2"/>
        <scheme val="minor"/>
      </rPr>
      <t xml:space="preserve">
</t>
    </r>
    <r>
      <rPr>
        <i/>
        <sz val="10"/>
        <color theme="1"/>
        <rFont val="Calibri"/>
        <family val="2"/>
        <scheme val="minor"/>
      </rPr>
      <t>Use the sum of the total monthly payments for payroll costs paid or incurred by the borrower as of the date on which the borrower applies for the Loan.</t>
    </r>
  </si>
  <si>
    <t>SBA PPP First Draw Loan Calculator Form</t>
  </si>
  <si>
    <t>STEP 5 - Maximum Loan Amount</t>
  </si>
  <si>
    <t>Payroll costs consist of compensation to employees (whose principal place of residence is the United States) in the form of salary, wages, commissions, or similar compensation; cash tips or the equivalent (based on employer records of past tips or, in the absence of such records, a reasonable, good-faith employer estimate of such tips); payment for vacation, parental, family, medical, or sick leave; allowance for separation or dismissal; payment for the provision of employee benefits consisting of group health care or group life, disability, vision, or dental insurance, including insurance premiums, and retirement; payment of state and local taxes assessed on compensation of employees; and for an independent contractor or sole proprietor, wages, commissions, income, or net earnings from self-employment, or similar compensation.</t>
  </si>
  <si>
    <r>
      <t xml:space="preserve">Gross Income
</t>
    </r>
    <r>
      <rPr>
        <i/>
        <sz val="10"/>
        <color theme="1"/>
        <rFont val="Calibri"/>
        <family val="2"/>
        <scheme val="minor"/>
      </rPr>
      <t>1040 Sch C Line 7</t>
    </r>
  </si>
  <si>
    <r>
      <t xml:space="preserve">Retirement Plan Contributions
</t>
    </r>
    <r>
      <rPr>
        <i/>
        <sz val="10"/>
        <color theme="1"/>
        <rFont val="Calibri"/>
        <family val="2"/>
        <scheme val="minor"/>
      </rPr>
      <t>1040 Sch C Line 19</t>
    </r>
  </si>
  <si>
    <r>
      <t xml:space="preserve">Employee Benefit Programs
</t>
    </r>
    <r>
      <rPr>
        <i/>
        <sz val="10"/>
        <color theme="1"/>
        <rFont val="Calibri"/>
        <family val="2"/>
        <scheme val="minor"/>
      </rPr>
      <t>1040 Sch C Line 14</t>
    </r>
  </si>
  <si>
    <r>
      <t xml:space="preserve">Wages
</t>
    </r>
    <r>
      <rPr>
        <i/>
        <sz val="10"/>
        <color theme="1"/>
        <rFont val="Calibri"/>
        <family val="2"/>
        <scheme val="minor"/>
      </rPr>
      <t>1040 Sch C Line 26</t>
    </r>
  </si>
  <si>
    <t>Average Monthly Payroll for Employees</t>
  </si>
  <si>
    <t>Average Monthly Eligible Self-Employment Payroll Costs:</t>
  </si>
  <si>
    <t>Total Average Monthly Eligible Payroll Cost:</t>
  </si>
  <si>
    <t>Box A.</t>
  </si>
  <si>
    <t>Box B.</t>
  </si>
  <si>
    <t>STEP 2 - Revenue Reduction Calculation</t>
  </si>
  <si>
    <r>
      <rPr>
        <b/>
        <i/>
        <sz val="11"/>
        <color theme="1"/>
        <rFont val="Calibri"/>
        <family val="2"/>
        <scheme val="minor"/>
      </rPr>
      <t>Guidance:</t>
    </r>
    <r>
      <rPr>
        <i/>
        <sz val="11"/>
        <color theme="1"/>
        <rFont val="Calibri"/>
        <family val="2"/>
        <scheme val="minor"/>
      </rPr>
      <t xml:space="preserve">
(1) the applicant had gross receipts during the 1st, 2nd, 3rd, or 4th quarter in 2020 that demonstrate at least a 25% reduction from the applicant’s gross receipts during the same quarter in 2019.
OR
(2) if the applicant was not in business during the 1st or 2nd quarter of 2019, but was in business during the 3rd and 4th quarters of 2019, use the 1st, 2nd, 3rd, or 4th quarter of 2020 to demonstrate at least a 25% reduction from gross receipts during the 3rd or 4th quarter of 2019.
(3) if the applicant was not in business during the 1st, 2nd, or 3rd quarter of 2019, but was in business during the 4th quarter of 2019, use the 1st, 2nd, 3rd, or 4th quarter of 2020 to demonstrate at least a 25% reduction from the 4th quarter of 2019.
(4) if the applicant was not in business during 2019, but was in operation on February 15, 2020, use the 2nd, 3rd, or 4th quarter of 2020 to demonstrate at least a 25% reduction from the 1st quarter of 2020.
OR
For applicants that were in operation for all four quarters of 2019, if the applicant experienced a reduction in annual receipts of 25% or greater in 2020 compared to 2019 and the borrower submits copies of its annual tax forms substantiating the revenue decline.</t>
    </r>
  </si>
  <si>
    <t>Select 2020 Time Period:</t>
  </si>
  <si>
    <t>Gross Receipts from 2020 Time Period:</t>
  </si>
  <si>
    <t>Select Reference Time Period:</t>
  </si>
  <si>
    <t>Gross Receipts from Reference Time Period:</t>
  </si>
  <si>
    <t>Reduction Percentage</t>
  </si>
  <si>
    <t>STEP 3 - Payroll Costs</t>
  </si>
  <si>
    <r>
      <rPr>
        <b/>
        <sz val="11"/>
        <color theme="1"/>
        <rFont val="Calibri"/>
        <family val="2"/>
        <scheme val="minor"/>
      </rPr>
      <t>Is your business in the Accommodation and Food Services sector?</t>
    </r>
    <r>
      <rPr>
        <b/>
        <i/>
        <sz val="11"/>
        <color theme="1"/>
        <rFont val="Calibri"/>
        <family val="2"/>
        <scheme val="minor"/>
      </rPr>
      <t xml:space="preserve">
</t>
    </r>
    <r>
      <rPr>
        <i/>
        <sz val="11"/>
        <color theme="1"/>
        <rFont val="Calibri"/>
        <family val="2"/>
        <scheme val="minor"/>
      </rPr>
      <t>(Select option from the dropdown menu.)</t>
    </r>
  </si>
  <si>
    <t>To qualify, you must have reported a NAICS code beginning with 72 as your business activity code on your business's most recent IRS income tax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</si>
</sst>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
  </numFmts>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sz val="8"/>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11"/>
      <color theme="2"/>
      <name val="Calibri"/>
      <family val="2"/>
      <scheme val="minor"/>
    </font>
    <font>
      <sz val="11"/>
      <color theme="0"/>
      <name val="Calibri"/>
      <family val="2"/>
      <scheme val="minor"/>
    </font>
    <font>
      <b/>
      <i/>
      <sz val="11"/>
      <color theme="1"/>
      <name val="Calibri"/>
      <family val="2"/>
      <scheme val="minor"/>
    </font>
    <font>
      <sz val="8"/>
      <color rgb="FF000000"/>
      <name val="Segoe UI"/>
      <family val="2"/>
    </font>
    <font>
      <sz val="11"/>
      <name val="Calibri"/>
      <family val="2"/>
      <scheme val="minor"/>
    </font>
    <font>
      <b/>
      <sz val="10"/>
      <color rgb="FFFF0000"/>
      <name val="Calibri"/>
      <family val="2"/>
      <scheme val="minor"/>
    </font>
    <font>
      <b/>
      <i/>
      <sz val="16"/>
      <color theme="1"/>
      <name val="Calibri"/>
      <family val="2"/>
      <scheme val="minor"/>
    </font>
    <font>
      <b/>
      <sz val="16"/>
      <color theme="1"/>
      <name val="Calibri"/>
      <family val="2"/>
      <scheme val="minor"/>
    </font>
    <font>
      <b/>
      <i/>
      <sz val="10"/>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2" fillId="0" borderId="0" xfId="0" applyFont="1"/>
    <xf numFmtId="0" fontId="0" fillId="0" borderId="0" xfId="0"/>
    <xf numFmtId="0" fontId="7" fillId="0" borderId="0" xfId="0" applyFont="1" applyProtection="1">
      <protection locked="0"/>
    </xf>
    <xf numFmtId="0" fontId="0" fillId="0" borderId="0" xfId="0" applyProtection="1">
      <protection locked="0"/>
    </xf>
    <xf numFmtId="0" fontId="2" fillId="0" borderId="0" xfId="0" applyFont="1" applyAlignment="1" applyProtection="1">
      <alignment horizontal="right"/>
      <protection locked="0"/>
    </xf>
    <xf numFmtId="0" fontId="3" fillId="0" borderId="0" xfId="0" applyFont="1" applyAlignment="1" applyProtection="1">
      <alignment wrapText="1"/>
      <protection locked="0"/>
    </xf>
    <xf numFmtId="0" fontId="11" fillId="0" borderId="0" xfId="0" applyFont="1" applyProtection="1">
      <protection locked="0"/>
    </xf>
    <xf numFmtId="0" fontId="0" fillId="0" borderId="0" xfId="0" applyBorder="1" applyProtection="1">
      <protection locked="0"/>
    </xf>
    <xf numFmtId="0" fontId="6" fillId="0" borderId="1"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2" fillId="0" borderId="0" xfId="0" applyFont="1" applyBorder="1" applyProtection="1">
      <protection locked="0"/>
    </xf>
    <xf numFmtId="0" fontId="3" fillId="0" borderId="4" xfId="0" applyFont="1" applyBorder="1" applyAlignment="1" applyProtection="1">
      <alignment wrapText="1"/>
      <protection locked="0"/>
    </xf>
    <xf numFmtId="0" fontId="3" fillId="0" borderId="0" xfId="0" applyFont="1" applyBorder="1" applyAlignment="1" applyProtection="1">
      <alignment wrapText="1"/>
      <protection locked="0"/>
    </xf>
    <xf numFmtId="0" fontId="2" fillId="0" borderId="0" xfId="0" applyFont="1" applyBorder="1" applyAlignment="1" applyProtection="1">
      <alignment vertical="center" wrapText="1"/>
      <protection locked="0"/>
    </xf>
    <xf numFmtId="0" fontId="0"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11" fillId="0" borderId="0" xfId="0" applyFont="1" applyBorder="1" applyAlignment="1" applyProtection="1">
      <alignment vertical="top" wrapText="1"/>
      <protection locked="0"/>
    </xf>
    <xf numFmtId="0" fontId="0" fillId="0" borderId="0" xfId="0" applyBorder="1" applyAlignment="1" applyProtection="1">
      <alignment vertical="center"/>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164" fontId="0" fillId="0" borderId="0" xfId="0" applyNumberFormat="1" applyBorder="1" applyProtection="1">
      <protection locked="0"/>
    </xf>
    <xf numFmtId="164" fontId="0" fillId="0" borderId="7" xfId="0" applyNumberFormat="1" applyBorder="1" applyProtection="1">
      <protection locked="0"/>
    </xf>
    <xf numFmtId="0" fontId="10" fillId="0" borderId="0" xfId="0" applyFont="1" applyFill="1" applyBorder="1" applyProtection="1">
      <protection locked="0"/>
    </xf>
    <xf numFmtId="0" fontId="10" fillId="0" borderId="0" xfId="0" applyFont="1" applyBorder="1" applyProtection="1">
      <protection locked="0"/>
    </xf>
    <xf numFmtId="0" fontId="2" fillId="0" borderId="0" xfId="0" applyFont="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Fill="1" applyProtection="1">
      <protection locked="0"/>
    </xf>
    <xf numFmtId="0" fontId="0" fillId="0" borderId="0" xfId="0" applyFont="1" applyBorder="1" applyProtection="1">
      <protection locked="0"/>
    </xf>
    <xf numFmtId="0" fontId="4" fillId="0" borderId="0" xfId="0" applyFont="1" applyBorder="1" applyAlignment="1" applyProtection="1">
      <alignment vertical="top" wrapText="1"/>
      <protection locked="0"/>
    </xf>
    <xf numFmtId="0" fontId="2" fillId="2" borderId="0" xfId="0" applyFont="1" applyFill="1" applyBorder="1" applyAlignment="1" applyProtection="1">
      <alignment vertical="top" wrapText="1"/>
      <protection locked="0"/>
    </xf>
    <xf numFmtId="0" fontId="9" fillId="0" borderId="4" xfId="0" applyFont="1" applyBorder="1" applyAlignment="1" applyProtection="1">
      <alignment horizontal="left"/>
      <protection locked="0"/>
    </xf>
    <xf numFmtId="0" fontId="2" fillId="0" borderId="0" xfId="0" applyFont="1" applyBorder="1" applyAlignment="1" applyProtection="1">
      <alignment horizontal="left"/>
      <protection locked="0"/>
    </xf>
    <xf numFmtId="44" fontId="0" fillId="0" borderId="0" xfId="1" applyFont="1" applyBorder="1" applyProtection="1">
      <protection locked="0"/>
    </xf>
    <xf numFmtId="0" fontId="0" fillId="0" borderId="4" xfId="0" applyBorder="1" applyAlignment="1" applyProtection="1">
      <alignment horizontal="left"/>
      <protection locked="0"/>
    </xf>
    <xf numFmtId="0" fontId="0" fillId="0" borderId="0"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0" xfId="0" applyFont="1" applyAlignment="1" applyProtection="1">
      <alignment horizontal="left" indent="2"/>
      <protection locked="0"/>
    </xf>
    <xf numFmtId="164" fontId="0" fillId="0" borderId="0" xfId="0" applyNumberFormat="1" applyProtection="1">
      <protection locked="0"/>
    </xf>
    <xf numFmtId="0" fontId="8" fillId="0" borderId="0" xfId="0" applyFont="1" applyBorder="1" applyAlignment="1" applyProtection="1">
      <alignment horizontal="left"/>
      <protection locked="0"/>
    </xf>
    <xf numFmtId="0" fontId="2" fillId="2" borderId="0" xfId="0" applyFont="1" applyFill="1" applyBorder="1" applyProtection="1">
      <protection locked="0"/>
    </xf>
    <xf numFmtId="0" fontId="2" fillId="2" borderId="0" xfId="0" applyFont="1" applyFill="1" applyBorder="1" applyAlignment="1" applyProtection="1">
      <alignment wrapText="1"/>
      <protection locked="0"/>
    </xf>
    <xf numFmtId="0" fontId="0" fillId="0" borderId="0" xfId="0" applyFill="1" applyBorder="1" applyProtection="1">
      <protection locked="0"/>
    </xf>
    <xf numFmtId="0" fontId="4" fillId="0" borderId="4" xfId="0" applyFont="1" applyFill="1" applyBorder="1" applyAlignment="1" applyProtection="1">
      <alignment wrapText="1"/>
      <protection locked="0"/>
    </xf>
    <xf numFmtId="0" fontId="10" fillId="0" borderId="4" xfId="0" applyFont="1" applyFill="1" applyBorder="1" applyAlignment="1" applyProtection="1">
      <protection locked="0"/>
    </xf>
    <xf numFmtId="0" fontId="0" fillId="3" borderId="0" xfId="0" applyFill="1" applyAlignment="1" applyProtection="1">
      <alignment horizontal="center"/>
      <protection locked="0"/>
    </xf>
    <xf numFmtId="0" fontId="0" fillId="0" borderId="4" xfId="0" applyBorder="1" applyAlignment="1" applyProtection="1">
      <protection locked="0"/>
    </xf>
    <xf numFmtId="0" fontId="10" fillId="0" borderId="4" xfId="0" applyFont="1" applyBorder="1" applyAlignment="1" applyProtection="1">
      <protection locked="0"/>
    </xf>
    <xf numFmtId="0" fontId="8" fillId="0" borderId="0" xfId="0" applyFont="1" applyBorder="1" applyProtection="1">
      <protection locked="0"/>
    </xf>
    <xf numFmtId="0" fontId="14" fillId="0" borderId="0" xfId="0" applyFont="1" applyBorder="1" applyAlignment="1" applyProtection="1">
      <alignment vertical="center" wrapText="1"/>
    </xf>
    <xf numFmtId="0" fontId="2" fillId="0" borderId="0" xfId="0" applyFont="1" applyBorder="1" applyAlignment="1" applyProtection="1">
      <alignment horizontal="left"/>
    </xf>
    <xf numFmtId="44" fontId="0" fillId="0" borderId="0" xfId="1" applyFont="1" applyBorder="1" applyProtection="1"/>
    <xf numFmtId="0" fontId="13" fillId="3" borderId="0" xfId="0" applyFont="1" applyFill="1" applyAlignment="1" applyProtection="1">
      <alignment horizontal="center" vertical="center"/>
    </xf>
    <xf numFmtId="0" fontId="13" fillId="3" borderId="0" xfId="0" applyFont="1" applyFill="1" applyAlignment="1" applyProtection="1">
      <alignment horizontal="center"/>
    </xf>
    <xf numFmtId="0" fontId="13" fillId="0" borderId="0" xfId="0" applyFont="1" applyFill="1" applyAlignment="1" applyProtection="1">
      <alignment horizontal="center"/>
    </xf>
    <xf numFmtId="0" fontId="13" fillId="0" borderId="0" xfId="0" applyFont="1" applyAlignment="1" applyProtection="1">
      <alignment horizontal="center" vertical="center"/>
    </xf>
    <xf numFmtId="1" fontId="0" fillId="0" borderId="0" xfId="1" applyNumberFormat="1" applyFont="1" applyBorder="1" applyProtection="1"/>
    <xf numFmtId="44" fontId="8" fillId="0" borderId="0" xfId="1" applyFont="1" applyBorder="1" applyProtection="1"/>
    <xf numFmtId="165" fontId="0" fillId="0" borderId="0" xfId="1" applyNumberFormat="1" applyFont="1" applyBorder="1" applyProtection="1"/>
    <xf numFmtId="44" fontId="2" fillId="0" borderId="0" xfId="1" applyFont="1" applyBorder="1" applyProtection="1"/>
    <xf numFmtId="0" fontId="8" fillId="0" borderId="0" xfId="0" applyFont="1" applyBorder="1" applyAlignment="1" applyProtection="1">
      <alignment vertical="center" wrapText="1"/>
      <protection locked="0"/>
    </xf>
    <xf numFmtId="0" fontId="10" fillId="0" borderId="0" xfId="0" applyFont="1" applyBorder="1" applyAlignment="1" applyProtection="1">
      <alignment wrapText="1"/>
    </xf>
    <xf numFmtId="0" fontId="16" fillId="0" borderId="0" xfId="0" applyFont="1" applyBorder="1" applyProtection="1">
      <protection locked="0"/>
    </xf>
    <xf numFmtId="44" fontId="16" fillId="0" borderId="0" xfId="1" applyFont="1" applyBorder="1" applyProtection="1"/>
    <xf numFmtId="166" fontId="10" fillId="0" borderId="0" xfId="0" applyNumberFormat="1" applyFont="1" applyFill="1" applyBorder="1" applyProtection="1">
      <protection locked="0"/>
    </xf>
    <xf numFmtId="166" fontId="10" fillId="0" borderId="0" xfId="0" applyNumberFormat="1" applyFont="1" applyBorder="1" applyProtection="1">
      <protection locked="0"/>
    </xf>
    <xf numFmtId="0" fontId="0" fillId="0" borderId="0" xfId="0" applyFill="1" applyAlignment="1" applyProtection="1">
      <alignment horizontal="center"/>
      <protection locked="0"/>
    </xf>
    <xf numFmtId="0" fontId="17" fillId="0" borderId="0" xfId="0" applyFont="1" applyBorder="1" applyAlignment="1" applyProtection="1">
      <alignment wrapText="1"/>
    </xf>
    <xf numFmtId="166" fontId="13" fillId="0" borderId="0" xfId="0" applyNumberFormat="1" applyFont="1"/>
    <xf numFmtId="0" fontId="0" fillId="0" borderId="0" xfId="0" applyBorder="1" applyProtection="1">
      <protection locked="0"/>
    </xf>
    <xf numFmtId="0" fontId="0" fillId="0" borderId="0" xfId="0" applyBorder="1" applyProtection="1">
      <protection locked="0"/>
    </xf>
    <xf numFmtId="0" fontId="3" fillId="0" borderId="0" xfId="0" applyFont="1" applyAlignment="1" applyProtection="1">
      <alignment wrapText="1"/>
      <protection locked="0"/>
    </xf>
    <xf numFmtId="0" fontId="3" fillId="0" borderId="4" xfId="0" applyFont="1" applyBorder="1" applyAlignment="1" applyProtection="1">
      <alignment wrapText="1"/>
      <protection locked="0"/>
    </xf>
    <xf numFmtId="0" fontId="0" fillId="0" borderId="0" xfId="0" applyBorder="1" applyProtection="1">
      <protection locked="0"/>
    </xf>
    <xf numFmtId="0" fontId="0" fillId="3" borderId="0" xfId="0" applyFill="1" applyBorder="1" applyProtection="1">
      <protection locked="0"/>
    </xf>
    <xf numFmtId="0" fontId="0" fillId="0" borderId="0" xfId="0" applyBorder="1" applyAlignment="1" applyProtection="1">
      <alignment wrapText="1"/>
      <protection locked="0"/>
    </xf>
    <xf numFmtId="0" fontId="4" fillId="0" borderId="0" xfId="0" applyFont="1" applyBorder="1" applyAlignment="1" applyProtection="1">
      <alignment vertical="center" wrapText="1"/>
      <protection locked="0"/>
    </xf>
    <xf numFmtId="0" fontId="3" fillId="0" borderId="0" xfId="0" applyFont="1" applyAlignment="1" applyProtection="1">
      <alignment wrapText="1"/>
      <protection locked="0"/>
    </xf>
    <xf numFmtId="0" fontId="15" fillId="0" borderId="0" xfId="0" applyFont="1" applyAlignment="1" applyProtection="1">
      <alignment wrapText="1"/>
      <protection locked="0"/>
    </xf>
    <xf numFmtId="0" fontId="3" fillId="0" borderId="4"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vertical="top" wrapTex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wrapText="1"/>
    </xf>
    <xf numFmtId="0" fontId="0" fillId="0" borderId="4" xfId="0" applyBorder="1" applyAlignment="1" applyProtection="1">
      <alignment wrapText="1"/>
      <protection locked="0"/>
    </xf>
    <xf numFmtId="0" fontId="2" fillId="0" borderId="0" xfId="0" applyFont="1" applyBorder="1" applyAlignment="1" applyProtection="1">
      <alignment wrapText="1"/>
      <protection locked="0"/>
    </xf>
    <xf numFmtId="0" fontId="0" fillId="3" borderId="0" xfId="0" applyFill="1" applyAlignment="1" applyProtection="1">
      <alignment wrapText="1"/>
      <protection locked="0"/>
    </xf>
    <xf numFmtId="0" fontId="0" fillId="0" borderId="0" xfId="0" applyFill="1" applyBorder="1" applyAlignment="1" applyProtection="1">
      <alignment wrapText="1"/>
      <protection locked="0"/>
    </xf>
    <xf numFmtId="0" fontId="0" fillId="3" borderId="0" xfId="0" applyFill="1" applyBorder="1" applyAlignment="1" applyProtection="1">
      <alignment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44" fontId="0" fillId="0" borderId="0" xfId="1" applyFont="1" applyBorder="1" applyAlignment="1" applyProtection="1">
      <alignment vertical="center"/>
      <protection locked="0"/>
    </xf>
    <xf numFmtId="164" fontId="0" fillId="0" borderId="0" xfId="0" applyNumberFormat="1" applyAlignment="1" applyProtection="1">
      <alignment vertical="center"/>
      <protection locked="0"/>
    </xf>
    <xf numFmtId="0" fontId="8" fillId="0" borderId="0" xfId="0" applyFont="1" applyAlignment="1" applyProtection="1">
      <alignment vertical="center"/>
      <protection locked="0"/>
    </xf>
    <xf numFmtId="10" fontId="18" fillId="0" borderId="0" xfId="2" applyNumberFormat="1" applyFont="1" applyBorder="1" applyAlignment="1" applyProtection="1">
      <alignment vertical="center"/>
    </xf>
    <xf numFmtId="0" fontId="3" fillId="0" borderId="7" xfId="0" applyFont="1" applyBorder="1" applyAlignment="1" applyProtection="1">
      <alignment horizontal="left" vertical="center"/>
      <protection locked="0"/>
    </xf>
    <xf numFmtId="0" fontId="3"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3" fillId="0" borderId="0" xfId="0" applyFont="1" applyAlignment="1" applyProtection="1">
      <alignment vertical="top" wrapText="1"/>
      <protection locked="0"/>
    </xf>
  </cellXfs>
  <cellStyles count="3">
    <cellStyle name="Currency" xfId="1" builtinId="4"/>
    <cellStyle name="Normal" xfId="0" builtinId="0"/>
    <cellStyle name="Percent" xfId="2" builtinId="5"/>
  </cellStyles>
  <dxfs count="43">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b/>
        <i val="0"/>
        <color auto="1"/>
      </font>
      <fill>
        <patternFill>
          <bgColor theme="9" tint="0.79998168889431442"/>
        </patternFill>
      </fill>
    </dxf>
    <dxf>
      <font>
        <color rgb="FF9C0006"/>
      </font>
      <fill>
        <patternFill>
          <bgColor rgb="FFFFC7CE"/>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CC"/>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color rgb="FFFFFF00"/>
      </font>
      <fill>
        <patternFill>
          <bgColor rgb="FFFFFF00"/>
        </patternFill>
      </fill>
    </dxf>
    <dxf>
      <font>
        <color rgb="FFFFC7CE"/>
      </font>
      <fill>
        <patternFill>
          <bgColor rgb="FFFFC7CE"/>
        </patternFill>
      </fill>
    </dxf>
    <dxf>
      <fill>
        <patternFill>
          <bgColor rgb="FFFFFFCC"/>
        </patternFill>
      </fill>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font>
        <color rgb="FFFFC7CE"/>
      </font>
      <fill>
        <patternFill>
          <bgColor rgb="FFFFC7CE"/>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theme="2"/>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C0006"/>
      <color rgb="FFFFC7CE"/>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36" lockText="1" noThreeD="1"/>
</file>

<file path=xl/ctrlProps/ctrlProp10.xml><?xml version="1.0" encoding="utf-8"?>
<formControlPr xmlns="http://schemas.microsoft.com/office/spreadsheetml/2009/9/main" objectType="CheckBox" fmlaLink="$A$79" lockText="1" noThreeD="1"/>
</file>

<file path=xl/ctrlProps/ctrlProp11.xml><?xml version="1.0" encoding="utf-8"?>
<formControlPr xmlns="http://schemas.microsoft.com/office/spreadsheetml/2009/9/main" objectType="CheckBox" fmlaLink="$A68" lockText="1" noThreeD="1"/>
</file>

<file path=xl/ctrlProps/ctrlProp12.xml><?xml version="1.0" encoding="utf-8"?>
<formControlPr xmlns="http://schemas.microsoft.com/office/spreadsheetml/2009/9/main" objectType="CheckBox" fmlaLink="$A$69" lockText="1" noThreeD="1"/>
</file>

<file path=xl/ctrlProps/ctrlProp13.xml><?xml version="1.0" encoding="utf-8"?>
<formControlPr xmlns="http://schemas.microsoft.com/office/spreadsheetml/2009/9/main" objectType="CheckBox" fmlaLink="$A$70" lockText="1" noThreeD="1"/>
</file>

<file path=xl/ctrlProps/ctrlProp14.xml><?xml version="1.0" encoding="utf-8"?>
<formControlPr xmlns="http://schemas.microsoft.com/office/spreadsheetml/2009/9/main" objectType="CheckBox" fmlaLink="$A$71" lockText="1" noThreeD="1"/>
</file>

<file path=xl/ctrlProps/ctrlProp15.xml><?xml version="1.0" encoding="utf-8"?>
<formControlPr xmlns="http://schemas.microsoft.com/office/spreadsheetml/2009/9/main" objectType="CheckBox" fmlaLink="$A$72" lockText="1" noThreeD="1"/>
</file>

<file path=xl/ctrlProps/ctrlProp16.xml><?xml version="1.0" encoding="utf-8"?>
<formControlPr xmlns="http://schemas.microsoft.com/office/spreadsheetml/2009/9/main" objectType="CheckBox" fmlaLink="$A$73" lockText="1" noThreeD="1"/>
</file>

<file path=xl/ctrlProps/ctrlProp17.xml><?xml version="1.0" encoding="utf-8"?>
<formControlPr xmlns="http://schemas.microsoft.com/office/spreadsheetml/2009/9/main" objectType="CheckBox" fmlaLink="$A$74" lockText="1" noThreeD="1"/>
</file>

<file path=xl/ctrlProps/ctrlProp18.xml><?xml version="1.0" encoding="utf-8"?>
<formControlPr xmlns="http://schemas.microsoft.com/office/spreadsheetml/2009/9/main" objectType="CheckBox" fmlaLink="$A$75" lockText="1" noThreeD="1"/>
</file>

<file path=xl/ctrlProps/ctrlProp19.xml><?xml version="1.0" encoding="utf-8"?>
<formControlPr xmlns="http://schemas.microsoft.com/office/spreadsheetml/2009/9/main" objectType="CheckBox" fmlaLink="$A$80" lockText="1" noThreeD="1"/>
</file>

<file path=xl/ctrlProps/ctrlProp2.xml><?xml version="1.0" encoding="utf-8"?>
<formControlPr xmlns="http://schemas.microsoft.com/office/spreadsheetml/2009/9/main" objectType="CheckBox" fmlaLink="C$36" lockText="1" noThreeD="1"/>
</file>

<file path=xl/ctrlProps/ctrlProp20.xml><?xml version="1.0" encoding="utf-8"?>
<formControlPr xmlns="http://schemas.microsoft.com/office/spreadsheetml/2009/9/main" objectType="CheckBox" fmlaLink="$A$81" lockText="1" noThreeD="1"/>
</file>

<file path=xl/ctrlProps/ctrlProp21.xml><?xml version="1.0" encoding="utf-8"?>
<formControlPr xmlns="http://schemas.microsoft.com/office/spreadsheetml/2009/9/main" objectType="CheckBox" fmlaLink="$A$82" lockText="1" noThreeD="1"/>
</file>

<file path=xl/ctrlProps/ctrlProp22.xml><?xml version="1.0" encoding="utf-8"?>
<formControlPr xmlns="http://schemas.microsoft.com/office/spreadsheetml/2009/9/main" objectType="CheckBox" fmlaLink="$A$83" lockText="1" noThreeD="1"/>
</file>

<file path=xl/ctrlProps/ctrlProp23.xml><?xml version="1.0" encoding="utf-8"?>
<formControlPr xmlns="http://schemas.microsoft.com/office/spreadsheetml/2009/9/main" objectType="CheckBox" fmlaLink="$A$86" lockText="1" noThreeD="1"/>
</file>

<file path=xl/ctrlProps/ctrlProp24.xml><?xml version="1.0" encoding="utf-8"?>
<formControlPr xmlns="http://schemas.microsoft.com/office/spreadsheetml/2009/9/main" objectType="CheckBox" fmlaLink="$A$87" lockText="1" noThreeD="1"/>
</file>

<file path=xl/ctrlProps/ctrlProp25.xml><?xml version="1.0" encoding="utf-8"?>
<formControlPr xmlns="http://schemas.microsoft.com/office/spreadsheetml/2009/9/main" objectType="CheckBox" fmlaLink="$A$88" lockText="1" noThreeD="1"/>
</file>

<file path=xl/ctrlProps/ctrlProp26.xml><?xml version="1.0" encoding="utf-8"?>
<formControlPr xmlns="http://schemas.microsoft.com/office/spreadsheetml/2009/9/main" objectType="CheckBox" fmlaLink="G$36" lockText="1" noThreeD="1"/>
</file>

<file path=xl/ctrlProps/ctrlProp27.xml><?xml version="1.0" encoding="utf-8"?>
<formControlPr xmlns="http://schemas.microsoft.com/office/spreadsheetml/2009/9/main" objectType="Drop" dropStyle="combo" dx="22" fmlaLink="$C$24" fmlaRange="'List Data'!$C$3:$C$9" sel="0" val="0"/>
</file>

<file path=xl/ctrlProps/ctrlProp28.xml><?xml version="1.0" encoding="utf-8"?>
<formControlPr xmlns="http://schemas.microsoft.com/office/spreadsheetml/2009/9/main" objectType="Drop" dropStyle="combo" dx="22" fmlaLink="$C$27" fmlaRange="'List Data'!$D$3:$D$9" sel="0" val="0"/>
</file>

<file path=xl/ctrlProps/ctrlProp29.xml><?xml version="1.0" encoding="utf-8"?>
<formControlPr xmlns="http://schemas.microsoft.com/office/spreadsheetml/2009/9/main" objectType="Drop" dropStyle="combo" dx="22" fmlaLink="$C$18" fmlaRange="'List Data'!$B$3:$B$4" noThreeD="1" sel="0" val="0"/>
</file>

<file path=xl/ctrlProps/ctrlProp3.xml><?xml version="1.0" encoding="utf-8"?>
<formControlPr xmlns="http://schemas.microsoft.com/office/spreadsheetml/2009/9/main" objectType="CheckBox" fmlaLink="E$36" lockText="1" noThreeD="1"/>
</file>

<file path=xl/ctrlProps/ctrlProp4.xml><?xml version="1.0" encoding="utf-8"?>
<formControlPr xmlns="http://schemas.microsoft.com/office/spreadsheetml/2009/9/main" objectType="CheckBox" fmlaLink="F$36" lockText="1" noThreeD="1"/>
</file>

<file path=xl/ctrlProps/ctrlProp5.xml><?xml version="1.0" encoding="utf-8"?>
<formControlPr xmlns="http://schemas.microsoft.com/office/spreadsheetml/2009/9/main" objectType="Drop" dropLines="3" dropStyle="combo" dx="22" fmlaLink="$C$12" fmlaRange="'List Data'!$A$3:$A$5" sel="0" val="0"/>
</file>

<file path=xl/ctrlProps/ctrlProp6.xml><?xml version="1.0" encoding="utf-8"?>
<formControlPr xmlns="http://schemas.microsoft.com/office/spreadsheetml/2009/9/main" objectType="Drop" dropStyle="combo" dx="22" fmlaLink="$C$14" fmlaRange="'List Data'!$B$3:$B$4" sel="0" val="0"/>
</file>

<file path=xl/ctrlProps/ctrlProp7.xml><?xml version="1.0" encoding="utf-8"?>
<formControlPr xmlns="http://schemas.microsoft.com/office/spreadsheetml/2009/9/main" objectType="Drop" dropStyle="combo" dx="22" fmlaLink="$C$16" fmlaRange="'List Data'!$B$3:$B$4" sel="0" val="0"/>
</file>

<file path=xl/ctrlProps/ctrlProp8.xml><?xml version="1.0" encoding="utf-8"?>
<formControlPr xmlns="http://schemas.microsoft.com/office/spreadsheetml/2009/9/main" objectType="CheckBox" fmlaLink="$D$77" lockText="1" noThreeD="1"/>
</file>

<file path=xl/ctrlProps/ctrlProp9.xml><?xml version="1.0" encoding="utf-8"?>
<formControlPr xmlns="http://schemas.microsoft.com/office/spreadsheetml/2009/9/main" objectType="CheckBox" fmlaLink="$E$7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35</xdr:row>
          <xdr:rowOff>28575</xdr:rowOff>
        </xdr:from>
        <xdr:to>
          <xdr:col>2</xdr:col>
          <xdr:colOff>1647825</xdr:colOff>
          <xdr:row>36</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35</xdr:row>
          <xdr:rowOff>28575</xdr:rowOff>
        </xdr:from>
        <xdr:to>
          <xdr:col>3</xdr:col>
          <xdr:colOff>1657350</xdr:colOff>
          <xdr:row>36</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35</xdr:row>
          <xdr:rowOff>28575</xdr:rowOff>
        </xdr:from>
        <xdr:to>
          <xdr:col>5</xdr:col>
          <xdr:colOff>1657350</xdr:colOff>
          <xdr:row>36</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866775</xdr:colOff>
          <xdr:row>35</xdr:row>
          <xdr:rowOff>28575</xdr:rowOff>
        </xdr:from>
        <xdr:to>
          <xdr:col>4</xdr:col>
          <xdr:colOff>1657350</xdr:colOff>
          <xdr:row>36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1199029</xdr:colOff>
      <xdr:row>0</xdr:row>
      <xdr:rowOff>1</xdr:rowOff>
    </xdr:from>
    <xdr:to>
      <xdr:col>5</xdr:col>
      <xdr:colOff>498381</xdr:colOff>
      <xdr:row>1</xdr:row>
      <xdr:rowOff>276354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29" y="1"/>
          <a:ext cx="1362635" cy="5677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542925</xdr:colOff>
          <xdr:row>75</xdr:row>
          <xdr:rowOff>133350</xdr:rowOff>
        </xdr:from>
        <xdr:to>
          <xdr:col>3</xdr:col>
          <xdr:colOff>1333500</xdr:colOff>
          <xdr:row>77</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75</xdr:row>
          <xdr:rowOff>142875</xdr:rowOff>
        </xdr:from>
        <xdr:to>
          <xdr:col>4</xdr:col>
          <xdr:colOff>1295400</xdr:colOff>
          <xdr:row>77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77</xdr:row>
          <xdr:rowOff>161925</xdr:rowOff>
        </xdr:from>
        <xdr:to>
          <xdr:col>0</xdr:col>
          <xdr:colOff>371475</xdr:colOff>
          <xdr:row>79</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866775</xdr:colOff>
          <xdr:row>35</xdr:row>
          <xdr:rowOff>28575</xdr:rowOff>
        </xdr:from>
        <xdr:to>
          <xdr:col>6</xdr:col>
          <xdr:colOff>1657350</xdr:colOff>
          <xdr:row>36</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95250</xdr:rowOff>
        </xdr:from>
        <xdr:to>
          <xdr:col>2</xdr:col>
          <xdr:colOff>1952625</xdr:colOff>
          <xdr:row>11</xdr:row>
          <xdr:rowOff>371475</xdr:rowOff>
        </xdr:to>
        <xdr:sp macro="" textlink="">
          <xdr:nvSpPr>
            <xdr:cNvPr id="1087" name="Drop Down 63" descr="Select your &quot;Borrower Type&quot;"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171450</xdr:rowOff>
        </xdr:from>
        <xdr:to>
          <xdr:col>2</xdr:col>
          <xdr:colOff>1952625</xdr:colOff>
          <xdr:row>13</xdr:row>
          <xdr:rowOff>447675</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95250</xdr:rowOff>
        </xdr:from>
        <xdr:to>
          <xdr:col>2</xdr:col>
          <xdr:colOff>1952625</xdr:colOff>
          <xdr:row>15</xdr:row>
          <xdr:rowOff>371475</xdr:rowOff>
        </xdr:to>
        <xdr:sp macro="" textlink="">
          <xdr:nvSpPr>
            <xdr:cNvPr id="1091" name="Drop Down 67" descr="Select &quot;Yes&quot; or &quot;No&quot;"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67</xdr:row>
          <xdr:rowOff>152400</xdr:rowOff>
        </xdr:from>
        <xdr:to>
          <xdr:col>0</xdr:col>
          <xdr:colOff>361950</xdr:colOff>
          <xdr:row>67</xdr:row>
          <xdr:rowOff>409575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68</xdr:row>
          <xdr:rowOff>0</xdr:rowOff>
        </xdr:from>
        <xdr:to>
          <xdr:col>0</xdr:col>
          <xdr:colOff>361950</xdr:colOff>
          <xdr:row>69</xdr:row>
          <xdr:rowOff>66675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68</xdr:row>
          <xdr:rowOff>161925</xdr:rowOff>
        </xdr:from>
        <xdr:to>
          <xdr:col>0</xdr:col>
          <xdr:colOff>361950</xdr:colOff>
          <xdr:row>70</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69</xdr:row>
          <xdr:rowOff>161925</xdr:rowOff>
        </xdr:from>
        <xdr:to>
          <xdr:col>0</xdr:col>
          <xdr:colOff>361950</xdr:colOff>
          <xdr:row>71</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70</xdr:row>
          <xdr:rowOff>152400</xdr:rowOff>
        </xdr:from>
        <xdr:to>
          <xdr:col>0</xdr:col>
          <xdr:colOff>361950</xdr:colOff>
          <xdr:row>72</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71</xdr:row>
          <xdr:rowOff>152400</xdr:rowOff>
        </xdr:from>
        <xdr:to>
          <xdr:col>0</xdr:col>
          <xdr:colOff>371475</xdr:colOff>
          <xdr:row>73</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73</xdr:row>
          <xdr:rowOff>57150</xdr:rowOff>
        </xdr:from>
        <xdr:to>
          <xdr:col>0</xdr:col>
          <xdr:colOff>371475</xdr:colOff>
          <xdr:row>73</xdr:row>
          <xdr:rowOff>314325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73</xdr:row>
          <xdr:rowOff>352425</xdr:rowOff>
        </xdr:from>
        <xdr:to>
          <xdr:col>0</xdr:col>
          <xdr:colOff>371475</xdr:colOff>
          <xdr:row>75</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78</xdr:row>
          <xdr:rowOff>161925</xdr:rowOff>
        </xdr:from>
        <xdr:to>
          <xdr:col>0</xdr:col>
          <xdr:colOff>361950</xdr:colOff>
          <xdr:row>80</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79</xdr:row>
          <xdr:rowOff>152400</xdr:rowOff>
        </xdr:from>
        <xdr:to>
          <xdr:col>0</xdr:col>
          <xdr:colOff>361950</xdr:colOff>
          <xdr:row>81</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80</xdr:row>
          <xdr:rowOff>152400</xdr:rowOff>
        </xdr:from>
        <xdr:to>
          <xdr:col>0</xdr:col>
          <xdr:colOff>361950</xdr:colOff>
          <xdr:row>82</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81</xdr:row>
          <xdr:rowOff>152400</xdr:rowOff>
        </xdr:from>
        <xdr:to>
          <xdr:col>0</xdr:col>
          <xdr:colOff>361950</xdr:colOff>
          <xdr:row>83</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84</xdr:row>
          <xdr:rowOff>152400</xdr:rowOff>
        </xdr:from>
        <xdr:to>
          <xdr:col>0</xdr:col>
          <xdr:colOff>361950</xdr:colOff>
          <xdr:row>86</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85</xdr:row>
          <xdr:rowOff>152400</xdr:rowOff>
        </xdr:from>
        <xdr:to>
          <xdr:col>0</xdr:col>
          <xdr:colOff>361950</xdr:colOff>
          <xdr:row>87</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86</xdr:row>
          <xdr:rowOff>152400</xdr:rowOff>
        </xdr:from>
        <xdr:to>
          <xdr:col>0</xdr:col>
          <xdr:colOff>361950</xdr:colOff>
          <xdr:row>88</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85726</xdr:rowOff>
        </xdr:from>
        <xdr:to>
          <xdr:col>2</xdr:col>
          <xdr:colOff>1952625</xdr:colOff>
          <xdr:row>23</xdr:row>
          <xdr:rowOff>390526</xdr:rowOff>
        </xdr:to>
        <xdr:sp macro="" textlink="">
          <xdr:nvSpPr>
            <xdr:cNvPr id="1129" name="Drop Down 105" hidden="1">
              <a:extLst>
                <a:ext uri="{63B3BB69-23CF-44E3-9099-C40C66FF867C}">
                  <a14:compatExt spid="_x0000_s1129"/>
                </a:ext>
                <a:ext uri="{FF2B5EF4-FFF2-40B4-BE49-F238E27FC236}">
                  <a16:creationId xmlns:a16="http://schemas.microsoft.com/office/drawing/2014/main" id="{8132BC20-376D-4BC4-A910-7249DF82806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85725</xdr:rowOff>
        </xdr:from>
        <xdr:to>
          <xdr:col>2</xdr:col>
          <xdr:colOff>1952625</xdr:colOff>
          <xdr:row>26</xdr:row>
          <xdr:rowOff>381000</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CDD8B84B-F7C8-42BF-8014-76D0CBDD16F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152400</xdr:rowOff>
        </xdr:from>
        <xdr:to>
          <xdr:col>2</xdr:col>
          <xdr:colOff>1952625</xdr:colOff>
          <xdr:row>17</xdr:row>
          <xdr:rowOff>428625</xdr:rowOff>
        </xdr:to>
        <xdr:sp macro="" textlink="">
          <xdr:nvSpPr>
            <xdr:cNvPr id="1131" name="Drop Down 107" descr="Select &quot;Yes&quot; or &quot;No&quot;" hidden="1">
              <a:extLst>
                <a:ext uri="{63B3BB69-23CF-44E3-9099-C40C66FF867C}">
                  <a14:compatExt spid="_x0000_s1131"/>
                </a:ext>
                <a:ext uri="{FF2B5EF4-FFF2-40B4-BE49-F238E27FC236}">
                  <a16:creationId xmlns:a16="http://schemas.microsoft.com/office/drawing/2014/main" id="{BC81AFEF-B4BB-4802-AD09-B3AB378F99A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67BA-3A29-455B-AEB4-D4D6F216EADB}">
  <dimension ref="A1:J102"/>
  <sheetViews>
    <sheetView tabSelected="1" topLeftCell="A7" zoomScaleNormal="100" workbookViewId="0">
      <selection activeCell="E12" sqref="E12"/>
    </sheetView>
  </sheetViews>
  <sheetFormatPr defaultColWidth="9.1328125" defaultRowHeight="14.25" x14ac:dyDescent="0.45"/>
  <cols>
    <col min="1" max="1" width="7" style="4" customWidth="1"/>
    <col min="2" max="2" width="53.1328125" style="4" bestFit="1" customWidth="1"/>
    <col min="3" max="7" width="29.3984375" style="4" customWidth="1"/>
    <col min="8" max="8" width="3.1328125" style="4" customWidth="1"/>
    <col min="9" max="10" width="9" style="4"/>
    <col min="11" max="16384" width="9.1328125" style="4"/>
  </cols>
  <sheetData>
    <row r="1" spans="1:9" ht="23.25" x14ac:dyDescent="0.7">
      <c r="A1" s="3" t="s">
        <v>0</v>
      </c>
    </row>
    <row r="2" spans="1:9" ht="23.25" x14ac:dyDescent="0.7">
      <c r="A2" s="3" t="s">
        <v>74</v>
      </c>
    </row>
    <row r="3" spans="1:9" x14ac:dyDescent="0.45">
      <c r="F3" s="5" t="s">
        <v>11</v>
      </c>
    </row>
    <row r="4" spans="1:9" ht="45" customHeight="1" x14ac:dyDescent="0.45">
      <c r="A4" s="82" t="s">
        <v>69</v>
      </c>
      <c r="B4" s="82"/>
      <c r="C4" s="82"/>
      <c r="D4" s="82"/>
      <c r="E4" s="82"/>
      <c r="F4" s="82"/>
      <c r="G4" s="6"/>
    </row>
    <row r="5" spans="1:9" x14ac:dyDescent="0.45">
      <c r="A5" s="6"/>
      <c r="B5" s="6"/>
      <c r="C5" s="6"/>
      <c r="D5" s="6"/>
      <c r="E5" s="6"/>
      <c r="F5" s="6"/>
      <c r="G5" s="6"/>
    </row>
    <row r="6" spans="1:9" ht="31.5" customHeight="1" x14ac:dyDescent="0.65">
      <c r="A6" s="83" t="s">
        <v>42</v>
      </c>
      <c r="B6" s="83"/>
      <c r="C6" s="83"/>
      <c r="D6" s="83"/>
      <c r="E6" s="83"/>
      <c r="F6" s="83"/>
      <c r="G6" s="7"/>
    </row>
    <row r="7" spans="1:9" ht="14.65" thickBot="1" x14ac:dyDescent="0.5">
      <c r="G7" s="8"/>
      <c r="H7" s="8"/>
      <c r="I7" s="8"/>
    </row>
    <row r="8" spans="1:9" ht="18.399999999999999" thickTop="1" x14ac:dyDescent="0.55000000000000004">
      <c r="A8" s="9" t="s">
        <v>5</v>
      </c>
      <c r="B8" s="10"/>
      <c r="C8" s="10"/>
      <c r="D8" s="10"/>
      <c r="E8" s="10"/>
      <c r="F8" s="10"/>
      <c r="G8" s="10"/>
      <c r="H8" s="11"/>
      <c r="I8" s="8"/>
    </row>
    <row r="9" spans="1:9" x14ac:dyDescent="0.45">
      <c r="A9" s="12"/>
      <c r="B9" s="8"/>
      <c r="C9" s="8"/>
      <c r="D9" s="8"/>
      <c r="E9" s="8"/>
      <c r="F9" s="8"/>
      <c r="G9" s="8"/>
      <c r="H9" s="13"/>
      <c r="I9" s="8"/>
    </row>
    <row r="10" spans="1:9" ht="27.75" customHeight="1" x14ac:dyDescent="0.45">
      <c r="A10" s="14"/>
      <c r="B10" s="15" t="s">
        <v>4</v>
      </c>
      <c r="C10" s="80"/>
      <c r="D10" s="80"/>
      <c r="E10" s="81" t="s">
        <v>10</v>
      </c>
      <c r="F10" s="81"/>
      <c r="G10" s="8"/>
      <c r="H10" s="13"/>
      <c r="I10" s="8"/>
    </row>
    <row r="11" spans="1:9" x14ac:dyDescent="0.45">
      <c r="A11" s="16"/>
      <c r="B11" s="17"/>
      <c r="C11" s="17"/>
      <c r="D11" s="8"/>
      <c r="E11" s="17"/>
      <c r="F11" s="17"/>
      <c r="G11" s="8"/>
      <c r="H11" s="13"/>
    </row>
    <row r="12" spans="1:9" ht="34.5" customHeight="1" x14ac:dyDescent="0.45">
      <c r="A12" s="16"/>
      <c r="B12" s="18" t="s">
        <v>39</v>
      </c>
      <c r="C12" s="19"/>
      <c r="D12" s="8"/>
      <c r="E12" s="8"/>
      <c r="F12" s="17"/>
      <c r="G12" s="17"/>
      <c r="H12" s="13"/>
    </row>
    <row r="13" spans="1:9" x14ac:dyDescent="0.45">
      <c r="A13" s="16"/>
      <c r="B13" s="17"/>
      <c r="C13" s="8"/>
      <c r="D13" s="17"/>
      <c r="E13" s="20"/>
      <c r="F13" s="17"/>
      <c r="G13" s="17"/>
      <c r="H13" s="13"/>
    </row>
    <row r="14" spans="1:9" ht="46.5" customHeight="1" x14ac:dyDescent="0.45">
      <c r="A14" s="16"/>
      <c r="B14" s="21" t="s">
        <v>40</v>
      </c>
      <c r="C14" s="22"/>
      <c r="D14" s="86" t="s">
        <v>37</v>
      </c>
      <c r="E14" s="86"/>
      <c r="F14" s="86"/>
      <c r="G14" s="86"/>
      <c r="H14" s="13"/>
    </row>
    <row r="15" spans="1:9" x14ac:dyDescent="0.45">
      <c r="A15" s="16"/>
      <c r="B15" s="20"/>
      <c r="C15" s="17"/>
      <c r="D15" s="20"/>
      <c r="E15" s="8"/>
      <c r="F15" s="17"/>
      <c r="G15" s="17"/>
      <c r="H15" s="13"/>
    </row>
    <row r="16" spans="1:9" ht="36" customHeight="1" x14ac:dyDescent="0.45">
      <c r="A16" s="16"/>
      <c r="B16" s="21" t="s">
        <v>41</v>
      </c>
      <c r="C16" s="22"/>
      <c r="D16" s="86" t="s">
        <v>38</v>
      </c>
      <c r="E16" s="86"/>
      <c r="F16" s="86"/>
      <c r="G16" s="86"/>
      <c r="H16" s="13"/>
    </row>
    <row r="17" spans="1:9" x14ac:dyDescent="0.45">
      <c r="A17" s="77"/>
      <c r="B17" s="104"/>
      <c r="C17" s="76"/>
      <c r="D17" s="104"/>
      <c r="F17" s="76"/>
      <c r="G17" s="76"/>
      <c r="H17" s="13"/>
    </row>
    <row r="18" spans="1:9" ht="45" customHeight="1" x14ac:dyDescent="0.45">
      <c r="A18" s="77"/>
      <c r="B18" s="105" t="s">
        <v>94</v>
      </c>
      <c r="C18" s="98"/>
      <c r="D18" s="106" t="s">
        <v>95</v>
      </c>
      <c r="E18" s="106"/>
      <c r="F18" s="106"/>
      <c r="G18" s="106"/>
      <c r="H18" s="13"/>
    </row>
    <row r="19" spans="1:9" ht="14.65" thickBot="1" x14ac:dyDescent="0.5">
      <c r="A19" s="23"/>
      <c r="B19" s="24"/>
      <c r="C19" s="24"/>
      <c r="D19" s="24"/>
      <c r="E19" s="24"/>
      <c r="F19" s="24"/>
      <c r="G19" s="24"/>
      <c r="H19" s="25"/>
      <c r="I19" s="8"/>
    </row>
    <row r="20" spans="1:9" ht="14.65" thickTop="1" x14ac:dyDescent="0.45">
      <c r="A20" s="10"/>
      <c r="B20" s="75"/>
      <c r="C20" s="75"/>
      <c r="D20" s="75"/>
      <c r="E20" s="75"/>
      <c r="F20" s="75"/>
      <c r="G20" s="75"/>
      <c r="H20" s="10"/>
      <c r="I20" s="75"/>
    </row>
    <row r="21" spans="1:9" ht="14.65" thickBot="1" x14ac:dyDescent="0.5">
      <c r="A21" s="24"/>
      <c r="B21" s="75"/>
      <c r="C21" s="75"/>
      <c r="D21" s="75"/>
      <c r="E21" s="75"/>
      <c r="F21" s="75"/>
      <c r="G21" s="75"/>
      <c r="H21" s="24"/>
      <c r="I21" s="75"/>
    </row>
    <row r="22" spans="1:9" ht="18.399999999999999" thickTop="1" x14ac:dyDescent="0.55000000000000004">
      <c r="A22" s="9" t="s">
        <v>86</v>
      </c>
      <c r="B22" s="10"/>
      <c r="C22" s="10"/>
      <c r="D22" s="94" t="s">
        <v>87</v>
      </c>
      <c r="E22" s="95"/>
      <c r="F22" s="95"/>
      <c r="G22" s="95"/>
      <c r="H22" s="11"/>
    </row>
    <row r="23" spans="1:9" x14ac:dyDescent="0.45">
      <c r="A23" s="14"/>
      <c r="C23" s="43"/>
      <c r="D23" s="96"/>
      <c r="E23" s="96"/>
      <c r="F23" s="96"/>
      <c r="G23" s="96"/>
      <c r="H23" s="13"/>
    </row>
    <row r="24" spans="1:9" ht="34.5" customHeight="1" x14ac:dyDescent="0.45">
      <c r="A24" s="14"/>
      <c r="B24" s="97" t="s">
        <v>88</v>
      </c>
      <c r="C24" s="98"/>
      <c r="D24" s="96"/>
      <c r="E24" s="96"/>
      <c r="F24" s="96"/>
      <c r="G24" s="96"/>
      <c r="H24" s="13"/>
    </row>
    <row r="25" spans="1:9" ht="19.5" customHeight="1" x14ac:dyDescent="0.45">
      <c r="A25" s="14"/>
      <c r="B25" s="97" t="s">
        <v>89</v>
      </c>
      <c r="C25" s="99"/>
      <c r="D25" s="96"/>
      <c r="E25" s="96"/>
      <c r="F25" s="96"/>
      <c r="G25" s="96"/>
      <c r="H25" s="13"/>
    </row>
    <row r="26" spans="1:9" x14ac:dyDescent="0.45">
      <c r="A26" s="14"/>
      <c r="B26" s="98"/>
      <c r="C26" s="100"/>
      <c r="D26" s="96"/>
      <c r="E26" s="96"/>
      <c r="F26" s="96"/>
      <c r="G26" s="96"/>
      <c r="H26" s="13"/>
    </row>
    <row r="27" spans="1:9" ht="35.25" customHeight="1" x14ac:dyDescent="0.45">
      <c r="A27" s="14"/>
      <c r="B27" s="97" t="s">
        <v>90</v>
      </c>
      <c r="C27" s="98"/>
      <c r="D27" s="96"/>
      <c r="E27" s="96"/>
      <c r="F27" s="96"/>
      <c r="G27" s="96"/>
      <c r="H27" s="13"/>
    </row>
    <row r="28" spans="1:9" ht="19.5" customHeight="1" x14ac:dyDescent="0.45">
      <c r="A28" s="14"/>
      <c r="B28" s="97" t="s">
        <v>91</v>
      </c>
      <c r="C28" s="99"/>
      <c r="D28" s="96"/>
      <c r="E28" s="96"/>
      <c r="F28" s="96"/>
      <c r="G28" s="96"/>
      <c r="H28" s="13"/>
    </row>
    <row r="29" spans="1:9" x14ac:dyDescent="0.45">
      <c r="A29" s="14"/>
      <c r="D29" s="96"/>
      <c r="E29" s="96"/>
      <c r="F29" s="96"/>
      <c r="G29" s="96"/>
      <c r="H29" s="13"/>
    </row>
    <row r="30" spans="1:9" ht="25.5" customHeight="1" x14ac:dyDescent="0.45">
      <c r="A30" s="14"/>
      <c r="B30" s="101" t="s">
        <v>92</v>
      </c>
      <c r="C30" s="102">
        <v>0</v>
      </c>
      <c r="D30" s="96"/>
      <c r="E30" s="96"/>
      <c r="F30" s="96"/>
      <c r="G30" s="96"/>
      <c r="H30" s="13"/>
    </row>
    <row r="31" spans="1:9" ht="14.65" thickBot="1" x14ac:dyDescent="0.5">
      <c r="A31" s="23"/>
      <c r="B31" s="24"/>
      <c r="C31" s="27"/>
      <c r="D31" s="103"/>
      <c r="E31" s="103"/>
      <c r="F31" s="103"/>
      <c r="G31" s="103"/>
      <c r="H31" s="25"/>
    </row>
    <row r="32" spans="1:9" ht="15" thickTop="1" thickBot="1" x14ac:dyDescent="0.5">
      <c r="B32" s="8"/>
      <c r="C32" s="26"/>
      <c r="D32" s="26"/>
      <c r="E32" s="26"/>
    </row>
    <row r="33" spans="1:10" ht="18.399999999999999" thickTop="1" x14ac:dyDescent="0.55000000000000004">
      <c r="A33" s="9" t="s">
        <v>93</v>
      </c>
      <c r="B33" s="10"/>
      <c r="C33" s="10"/>
      <c r="D33" s="10"/>
      <c r="E33" s="10"/>
      <c r="F33" s="10"/>
      <c r="G33" s="10"/>
      <c r="H33" s="11"/>
    </row>
    <row r="34" spans="1:10" x14ac:dyDescent="0.45">
      <c r="A34" s="16"/>
      <c r="B34" s="17"/>
      <c r="C34" s="17"/>
      <c r="D34" s="8"/>
      <c r="E34" s="17"/>
      <c r="F34" s="17"/>
      <c r="G34" s="17"/>
      <c r="H34" s="13"/>
    </row>
    <row r="35" spans="1:10" ht="59.25" customHeight="1" x14ac:dyDescent="0.45">
      <c r="A35" s="84" t="s">
        <v>76</v>
      </c>
      <c r="B35" s="85"/>
      <c r="C35" s="85"/>
      <c r="D35" s="85"/>
      <c r="E35" s="85"/>
      <c r="F35" s="85"/>
      <c r="G35" s="85"/>
      <c r="H35" s="13"/>
    </row>
    <row r="36" spans="1:10" ht="30" customHeight="1" x14ac:dyDescent="0.45">
      <c r="A36" s="16"/>
      <c r="B36" s="65" t="s">
        <v>9</v>
      </c>
      <c r="C36" s="69" t="b">
        <v>0</v>
      </c>
      <c r="D36" s="69" t="b">
        <v>0</v>
      </c>
      <c r="E36" s="70" t="b">
        <v>0</v>
      </c>
      <c r="F36" s="70" t="b">
        <v>0</v>
      </c>
      <c r="G36" s="69" t="b">
        <v>0</v>
      </c>
      <c r="H36" s="13"/>
    </row>
    <row r="37" spans="1:10" ht="85.5" customHeight="1" x14ac:dyDescent="0.45">
      <c r="A37" s="14"/>
      <c r="B37" s="54" t="str">
        <f>IF(COUNTIF(C36:G36,TRUE)&gt;1,"Please select only one timeframe for determining Average Monthly Payroll Costs",IF(OR(AND($C$36=TRUE,$C$38=FALSE),AND($D$36=TRUE,$D$38=FALSE),AND($E$36=TRUE,$E$38=FALSE),AND($F$36=TRUE,$F$38=FALSE),AND($G$36=TRUE,$G$38=FALSE)),"Entity is not eligible for selected timeframe. Please contact the bank to discuss your situation.",""))</f>
        <v/>
      </c>
      <c r="C37" s="30" t="s">
        <v>45</v>
      </c>
      <c r="D37" s="30" t="s">
        <v>44</v>
      </c>
      <c r="E37" s="30"/>
      <c r="F37" s="31" t="s">
        <v>47</v>
      </c>
      <c r="G37" s="31" t="s">
        <v>73</v>
      </c>
      <c r="H37" s="13"/>
    </row>
    <row r="38" spans="1:10" x14ac:dyDescent="0.45">
      <c r="A38" s="14"/>
      <c r="B38" s="66" t="str">
        <f>IF($C$37="Custom","Input Custom Number of Months:","")</f>
        <v/>
      </c>
      <c r="C38" s="73" t="b">
        <f>IF(AND($C$14&lt;&gt;1,$C$16&lt;&gt;1),TRUE,FALSE)</f>
        <v>1</v>
      </c>
      <c r="D38" s="73" t="b">
        <f>IF($C$14&lt;&gt;1,TRUE,FALSE)</f>
        <v>1</v>
      </c>
      <c r="E38" s="73" t="b">
        <f>IF(AND($C$12&lt;3,$C$14&lt;&gt;1),TRUE,FALSE)</f>
        <v>1</v>
      </c>
      <c r="F38" s="73" t="b">
        <f>IF(AND(OR($C$12=1,$C$12=2),$C$14=1,$C$16&gt;0),TRUE,FALSE)</f>
        <v>0</v>
      </c>
      <c r="G38" s="73" t="b">
        <f>IF(AND($C$12&gt;0,$C$14&gt;0,$C$16=1),TRUE,FALSE)</f>
        <v>0</v>
      </c>
      <c r="H38" s="13"/>
      <c r="I38" s="32"/>
    </row>
    <row r="39" spans="1:10" ht="40.5" customHeight="1" x14ac:dyDescent="0.45">
      <c r="A39" s="14"/>
      <c r="B39" s="8"/>
      <c r="C39" s="33"/>
      <c r="D39" s="8"/>
      <c r="E39" s="8"/>
      <c r="F39" s="72" t="str">
        <f>IF($G$36=TRUE,"Enter the number of months in which those payroll costs were paid or incurred.","")</f>
        <v/>
      </c>
      <c r="G39" s="8"/>
      <c r="H39" s="13"/>
    </row>
    <row r="40" spans="1:10" ht="15.75" x14ac:dyDescent="0.45">
      <c r="A40" s="14"/>
      <c r="B40" s="65" t="s">
        <v>68</v>
      </c>
      <c r="C40" s="33"/>
      <c r="D40" s="8"/>
      <c r="E40" s="8"/>
      <c r="F40" s="8"/>
      <c r="G40" s="8"/>
      <c r="H40" s="13"/>
    </row>
    <row r="41" spans="1:10" ht="87" customHeight="1" x14ac:dyDescent="0.45">
      <c r="A41" s="14"/>
      <c r="B41" s="34"/>
      <c r="C41" s="35" t="s">
        <v>27</v>
      </c>
      <c r="D41" s="35" t="s">
        <v>29</v>
      </c>
      <c r="E41" s="35" t="s">
        <v>28</v>
      </c>
      <c r="F41" s="35" t="s">
        <v>64</v>
      </c>
      <c r="G41" s="8"/>
      <c r="H41" s="13"/>
    </row>
    <row r="42" spans="1:10" x14ac:dyDescent="0.45">
      <c r="A42" s="36"/>
      <c r="B42" s="55" t="str">
        <f>IF(AND($C$12&lt;3,$C$36=TRUE),"2019 - 1st Quarter",IF(AND($C$12&lt;3,$D$36=TRUE),"2020 - 1st Quarter",IF(AND($C$12&lt;3,$E$36=TRUE),"12 Month Period",IF($F$36=TRUE,"12 Week Period",IF($G$36=TRUE,"Custom Time Period","")))))</f>
        <v/>
      </c>
      <c r="C42" s="38"/>
      <c r="D42" s="38"/>
      <c r="E42" s="38"/>
      <c r="F42" s="38"/>
      <c r="G42" s="8"/>
      <c r="H42" s="13"/>
      <c r="J42" s="32"/>
    </row>
    <row r="43" spans="1:10" x14ac:dyDescent="0.45">
      <c r="A43" s="36"/>
      <c r="B43" s="55" t="str">
        <f>IF(AND($C$12&lt;3,$C$36=TRUE),"2019 - 2nd Quarter",IF(AND($C$12&lt;3,$D$36=TRUE),"2020 - 2nd Quarter",""))</f>
        <v/>
      </c>
      <c r="C43" s="38"/>
      <c r="D43" s="38"/>
      <c r="E43" s="38"/>
      <c r="F43" s="38"/>
      <c r="G43" s="8"/>
      <c r="H43" s="13"/>
      <c r="J43" s="32"/>
    </row>
    <row r="44" spans="1:10" x14ac:dyDescent="0.45">
      <c r="A44" s="36"/>
      <c r="B44" s="55" t="str">
        <f>IF(AND($C$12&lt;3,$C$36=TRUE),"2019 - 3rd Quarter",IF(AND($C$12&lt;3,$D$36=TRUE),"2020 - 3rd Quarter",""))</f>
        <v/>
      </c>
      <c r="C44" s="38"/>
      <c r="D44" s="38"/>
      <c r="E44" s="38"/>
      <c r="F44" s="38"/>
      <c r="G44" s="8"/>
      <c r="H44" s="13"/>
      <c r="J44" s="32"/>
    </row>
    <row r="45" spans="1:10" x14ac:dyDescent="0.45">
      <c r="A45" s="36"/>
      <c r="B45" s="55" t="str">
        <f>IF(AND($C$12&lt;3,$C$36=TRUE),"2019 - 4th Quarter",IF(AND($C$12&lt;3,$D$36=TRUE),"2020 - 4th Quarter",""))</f>
        <v/>
      </c>
      <c r="C45" s="38"/>
      <c r="D45" s="38"/>
      <c r="E45" s="38"/>
      <c r="F45" s="38"/>
      <c r="G45" s="8"/>
      <c r="H45" s="13"/>
      <c r="J45" s="32"/>
    </row>
    <row r="46" spans="1:10" x14ac:dyDescent="0.45">
      <c r="A46" s="14"/>
      <c r="B46" s="37" t="s">
        <v>61</v>
      </c>
      <c r="C46" s="64">
        <f>SUM(C$42:C$45)</f>
        <v>0</v>
      </c>
      <c r="D46" s="64">
        <f t="shared" ref="D46:F46" si="0">SUM(D$42:D$45)</f>
        <v>0</v>
      </c>
      <c r="E46" s="64">
        <f t="shared" si="0"/>
        <v>0</v>
      </c>
      <c r="F46" s="64">
        <f t="shared" si="0"/>
        <v>0</v>
      </c>
      <c r="G46" s="8"/>
      <c r="H46" s="13"/>
    </row>
    <row r="47" spans="1:10" x14ac:dyDescent="0.45">
      <c r="H47" s="13"/>
    </row>
    <row r="48" spans="1:10" ht="15.75" x14ac:dyDescent="0.45">
      <c r="B48" s="65" t="s">
        <v>62</v>
      </c>
      <c r="H48" s="13"/>
    </row>
    <row r="49" spans="1:8" ht="105" customHeight="1" x14ac:dyDescent="0.45">
      <c r="A49" s="39"/>
      <c r="B49" s="40"/>
      <c r="C49" s="35" t="s">
        <v>77</v>
      </c>
      <c r="D49" s="35" t="s">
        <v>79</v>
      </c>
      <c r="E49" s="35" t="s">
        <v>78</v>
      </c>
      <c r="F49" s="35" t="s">
        <v>80</v>
      </c>
      <c r="G49" s="8"/>
      <c r="H49" s="13"/>
    </row>
    <row r="50" spans="1:8" x14ac:dyDescent="0.45">
      <c r="A50" s="14"/>
      <c r="B50" s="55" t="str">
        <f>IF($C$12&gt;1,"Self Employed Payroll Costs","")</f>
        <v/>
      </c>
      <c r="C50" s="38"/>
      <c r="D50" s="38"/>
      <c r="E50" s="38"/>
      <c r="F50" s="38"/>
      <c r="G50" s="8"/>
      <c r="H50" s="13"/>
    </row>
    <row r="51" spans="1:8" ht="14.65" thickBot="1" x14ac:dyDescent="0.5">
      <c r="A51" s="23"/>
      <c r="B51" s="41"/>
      <c r="C51" s="24"/>
      <c r="D51" s="24"/>
      <c r="E51" s="24"/>
      <c r="F51" s="24"/>
      <c r="G51" s="24"/>
      <c r="H51" s="25"/>
    </row>
    <row r="52" spans="1:8" ht="15" thickTop="1" thickBot="1" x14ac:dyDescent="0.5">
      <c r="B52" s="42"/>
      <c r="C52" s="43"/>
    </row>
    <row r="53" spans="1:8" ht="18.399999999999999" thickTop="1" x14ac:dyDescent="0.55000000000000004">
      <c r="A53" s="9" t="s">
        <v>71</v>
      </c>
      <c r="B53" s="10"/>
      <c r="C53" s="10"/>
      <c r="D53" s="10"/>
      <c r="E53" s="10"/>
      <c r="F53" s="10"/>
      <c r="G53" s="10"/>
      <c r="H53" s="11"/>
    </row>
    <row r="54" spans="1:8" ht="15.75" x14ac:dyDescent="0.5">
      <c r="A54" s="14"/>
      <c r="B54" s="44" t="s">
        <v>1</v>
      </c>
      <c r="C54" s="8"/>
      <c r="D54" s="8"/>
      <c r="H54" s="13"/>
    </row>
    <row r="55" spans="1:8" ht="42.75" customHeight="1" x14ac:dyDescent="0.45">
      <c r="A55" s="14"/>
      <c r="B55" s="87" t="s">
        <v>2</v>
      </c>
      <c r="C55" s="87"/>
      <c r="D55" s="87"/>
      <c r="H55" s="13"/>
    </row>
    <row r="56" spans="1:8" ht="40.9" x14ac:dyDescent="0.45">
      <c r="A56" s="14"/>
      <c r="B56" s="45" t="s">
        <v>3</v>
      </c>
      <c r="C56" s="46" t="s">
        <v>30</v>
      </c>
      <c r="D56" s="46" t="s">
        <v>6</v>
      </c>
      <c r="H56" s="13"/>
    </row>
    <row r="57" spans="1:8" x14ac:dyDescent="0.45">
      <c r="A57" s="14"/>
      <c r="B57" s="8"/>
      <c r="C57" s="38"/>
      <c r="D57" s="56" t="str">
        <f>IF($C57&gt;100000,$C57-100000,"")</f>
        <v/>
      </c>
      <c r="H57" s="13"/>
    </row>
    <row r="58" spans="1:8" x14ac:dyDescent="0.45">
      <c r="A58" s="14"/>
      <c r="B58" s="8"/>
      <c r="C58" s="38"/>
      <c r="D58" s="56" t="str">
        <f>IF($C58&gt;100000,$C58-100000,"")</f>
        <v/>
      </c>
      <c r="H58" s="13"/>
    </row>
    <row r="59" spans="1:8" x14ac:dyDescent="0.45">
      <c r="A59" s="14"/>
      <c r="B59" s="8"/>
      <c r="C59" s="38"/>
      <c r="D59" s="56" t="str">
        <f>IF($C59&gt;100000,$C59-100000,"")</f>
        <v/>
      </c>
      <c r="H59" s="13"/>
    </row>
    <row r="60" spans="1:8" x14ac:dyDescent="0.45">
      <c r="A60" s="14"/>
      <c r="B60" s="47"/>
      <c r="C60" s="38"/>
      <c r="D60" s="56" t="str">
        <f>IF($C60&gt;100000,$C60-100000,"")</f>
        <v/>
      </c>
      <c r="H60" s="13"/>
    </row>
    <row r="61" spans="1:8" x14ac:dyDescent="0.45">
      <c r="A61" s="14"/>
      <c r="B61" s="8"/>
      <c r="C61" s="38"/>
      <c r="D61" s="56" t="str">
        <f>IF($C61&gt;100000,$C61-100000,"")</f>
        <v/>
      </c>
      <c r="H61" s="13"/>
    </row>
    <row r="62" spans="1:8" ht="14.65" thickBot="1" x14ac:dyDescent="0.5">
      <c r="A62" s="23"/>
      <c r="B62" s="24"/>
      <c r="C62" s="27"/>
      <c r="D62" s="27"/>
      <c r="E62" s="27"/>
      <c r="F62" s="24"/>
      <c r="G62" s="24"/>
      <c r="H62" s="25"/>
    </row>
    <row r="63" spans="1:8" ht="14.65" thickTop="1" x14ac:dyDescent="0.45">
      <c r="B63" s="8"/>
      <c r="C63" s="26"/>
      <c r="D63" s="26"/>
      <c r="E63" s="26"/>
    </row>
    <row r="64" spans="1:8" ht="14.65" thickBot="1" x14ac:dyDescent="0.5">
      <c r="E64" s="8"/>
    </row>
    <row r="65" spans="1:10" ht="18.399999999999999" thickTop="1" x14ac:dyDescent="0.55000000000000004">
      <c r="A65" s="9" t="s">
        <v>72</v>
      </c>
      <c r="B65" s="10"/>
      <c r="C65" s="10"/>
      <c r="D65" s="10"/>
      <c r="E65" s="10"/>
      <c r="F65" s="10"/>
      <c r="G65" s="10"/>
      <c r="H65" s="11"/>
    </row>
    <row r="66" spans="1:10" ht="30" customHeight="1" x14ac:dyDescent="0.45">
      <c r="A66" s="89" t="s">
        <v>70</v>
      </c>
      <c r="B66" s="80"/>
      <c r="C66" s="80"/>
      <c r="D66" s="80"/>
      <c r="E66" s="80"/>
      <c r="F66" s="80"/>
      <c r="G66" s="80"/>
      <c r="H66" s="13"/>
    </row>
    <row r="67" spans="1:10" x14ac:dyDescent="0.45">
      <c r="A67" s="48"/>
      <c r="B67" s="15"/>
      <c r="C67" s="8"/>
      <c r="D67" s="8"/>
      <c r="E67" s="8"/>
      <c r="F67" s="8"/>
      <c r="G67" s="8"/>
      <c r="H67" s="13"/>
    </row>
    <row r="68" spans="1:10" ht="47.25" customHeight="1" x14ac:dyDescent="0.45">
      <c r="A68" s="49" t="b">
        <v>0</v>
      </c>
      <c r="B68" s="57" t="str">
        <f>"Required"</f>
        <v>Required</v>
      </c>
      <c r="C68" s="91" t="s">
        <v>67</v>
      </c>
      <c r="D68" s="91"/>
      <c r="E68" s="91"/>
      <c r="F68" s="91"/>
      <c r="G68" s="91"/>
      <c r="H68" s="13"/>
    </row>
    <row r="69" spans="1:10" ht="15.75" customHeight="1" x14ac:dyDescent="0.45">
      <c r="A69" s="49" t="b">
        <v>0</v>
      </c>
      <c r="B69" s="59" t="str">
        <f>IF(AND($C$46&gt;0,$C$12&lt;&gt;3),"Required","")</f>
        <v/>
      </c>
      <c r="C69" s="92" t="s">
        <v>12</v>
      </c>
      <c r="D69" s="92"/>
      <c r="E69" s="92"/>
      <c r="F69" s="92"/>
      <c r="G69" s="92"/>
      <c r="H69" s="13"/>
    </row>
    <row r="70" spans="1:10" x14ac:dyDescent="0.45">
      <c r="A70" s="49" t="b">
        <v>0</v>
      </c>
      <c r="B70" s="58" t="str">
        <f>IF(AND($D$46&gt;0,$C$12&lt;&gt;3),"Required","")</f>
        <v/>
      </c>
      <c r="C70" s="93" t="s">
        <v>8</v>
      </c>
      <c r="D70" s="93"/>
      <c r="E70" s="93"/>
      <c r="F70" s="93"/>
      <c r="G70" s="93"/>
      <c r="H70" s="13"/>
    </row>
    <row r="71" spans="1:10" x14ac:dyDescent="0.45">
      <c r="A71" s="49" t="b">
        <v>0</v>
      </c>
      <c r="B71" s="59" t="str">
        <f>IF(AND($E$46&gt;0,$C$12&lt;&gt;3),"Required","")</f>
        <v/>
      </c>
      <c r="C71" s="92" t="s">
        <v>7</v>
      </c>
      <c r="D71" s="92"/>
      <c r="E71" s="92"/>
      <c r="F71" s="92"/>
      <c r="G71" s="92"/>
      <c r="H71" s="13"/>
    </row>
    <row r="72" spans="1:10" x14ac:dyDescent="0.45">
      <c r="A72" s="49" t="b">
        <v>0</v>
      </c>
      <c r="B72" s="58" t="str">
        <f>IF(AND($F$46&gt;0,$C$12&lt;&gt;3),"Required","")</f>
        <v/>
      </c>
      <c r="C72" s="93" t="s">
        <v>63</v>
      </c>
      <c r="D72" s="93"/>
      <c r="E72" s="93"/>
      <c r="F72" s="93"/>
      <c r="G72" s="93"/>
      <c r="H72" s="13"/>
      <c r="J72" s="8"/>
    </row>
    <row r="73" spans="1:10" x14ac:dyDescent="0.45">
      <c r="A73" s="49" t="b">
        <v>0</v>
      </c>
      <c r="B73" s="59" t="str">
        <f>IF(AND($C$46&gt;0,$C$12&lt;&gt;3),"Required","")</f>
        <v/>
      </c>
      <c r="C73" s="92" t="s">
        <v>66</v>
      </c>
      <c r="D73" s="92"/>
      <c r="E73" s="92"/>
      <c r="F73" s="92"/>
      <c r="G73" s="92"/>
      <c r="H73" s="13"/>
      <c r="J73" s="8"/>
    </row>
    <row r="74" spans="1:10" ht="30" customHeight="1" x14ac:dyDescent="0.45">
      <c r="A74" s="49" t="b">
        <v>0</v>
      </c>
      <c r="B74" s="50" t="str">
        <f>IF($C$50&gt;0,"Required","")</f>
        <v/>
      </c>
      <c r="C74" s="93" t="s">
        <v>65</v>
      </c>
      <c r="D74" s="93"/>
      <c r="E74" s="93"/>
      <c r="F74" s="93"/>
      <c r="G74" s="93"/>
      <c r="H74" s="13"/>
    </row>
    <row r="75" spans="1:10" x14ac:dyDescent="0.45">
      <c r="A75" s="49" t="b">
        <v>0</v>
      </c>
      <c r="B75" s="71" t="str">
        <f>IF(SUM($C$57:$C$61)&gt;0,"Required","")</f>
        <v/>
      </c>
      <c r="C75" s="92" t="s">
        <v>13</v>
      </c>
      <c r="D75" s="92"/>
      <c r="E75" s="92"/>
      <c r="F75" s="92"/>
      <c r="G75" s="92"/>
      <c r="H75" s="13"/>
    </row>
    <row r="76" spans="1:10" x14ac:dyDescent="0.45">
      <c r="A76" s="49"/>
      <c r="B76" s="8"/>
      <c r="C76" s="8"/>
      <c r="D76" s="8"/>
      <c r="E76" s="8"/>
      <c r="F76" s="8"/>
      <c r="G76" s="8"/>
      <c r="H76" s="13"/>
    </row>
    <row r="77" spans="1:10" ht="14.25" customHeight="1" x14ac:dyDescent="0.45">
      <c r="A77" s="51"/>
      <c r="B77" s="90" t="s">
        <v>14</v>
      </c>
      <c r="C77" s="90"/>
      <c r="D77" s="28" t="b">
        <v>0</v>
      </c>
      <c r="E77" s="29" t="b">
        <v>0</v>
      </c>
      <c r="F77" s="8"/>
      <c r="G77" s="8"/>
      <c r="H77" s="13"/>
    </row>
    <row r="78" spans="1:10" x14ac:dyDescent="0.45">
      <c r="A78" s="51"/>
      <c r="B78" s="8"/>
      <c r="C78" s="8"/>
      <c r="D78" s="8"/>
      <c r="E78" s="8"/>
      <c r="F78" s="8"/>
      <c r="G78" s="8"/>
      <c r="H78" s="13"/>
    </row>
    <row r="79" spans="1:10" x14ac:dyDescent="0.45">
      <c r="A79" s="52" t="b">
        <v>0</v>
      </c>
      <c r="B79" s="60" t="str">
        <f>IF(AND($E$77=TRUE,$C$12&lt;&gt;3),"Required","")</f>
        <v/>
      </c>
      <c r="C79" s="78" t="s">
        <v>17</v>
      </c>
      <c r="D79" s="78"/>
      <c r="E79" s="78"/>
      <c r="F79" s="78"/>
      <c r="G79" s="78"/>
      <c r="H79" s="13"/>
    </row>
    <row r="80" spans="1:10" x14ac:dyDescent="0.45">
      <c r="A80" s="52" t="b">
        <v>0</v>
      </c>
      <c r="B80" s="57" t="str">
        <f>IF(AND($E$77=TRUE,$C$12&lt;&gt;3),"Required","")</f>
        <v/>
      </c>
      <c r="C80" s="79" t="s">
        <v>18</v>
      </c>
      <c r="D80" s="79"/>
      <c r="E80" s="79"/>
      <c r="F80" s="79"/>
      <c r="G80" s="79"/>
      <c r="H80" s="13"/>
    </row>
    <row r="81" spans="1:8" x14ac:dyDescent="0.45">
      <c r="A81" s="52" t="b">
        <v>0</v>
      </c>
      <c r="B81" s="60" t="str">
        <f>IF(AND($E$77=TRUE,$C$12&lt;&gt;3),"Required","")</f>
        <v/>
      </c>
      <c r="C81" s="78" t="s">
        <v>15</v>
      </c>
      <c r="D81" s="78"/>
      <c r="E81" s="78"/>
      <c r="F81" s="78"/>
      <c r="G81" s="78"/>
      <c r="H81" s="13"/>
    </row>
    <row r="82" spans="1:8" x14ac:dyDescent="0.45">
      <c r="A82" s="52" t="b">
        <v>0</v>
      </c>
      <c r="B82" s="57" t="str">
        <f>IF(AND($E$77=TRUE,$C$12&lt;&gt;3),"Required","")</f>
        <v/>
      </c>
      <c r="C82" s="79" t="s">
        <v>16</v>
      </c>
      <c r="D82" s="79"/>
      <c r="E82" s="79"/>
      <c r="F82" s="79"/>
      <c r="G82" s="79"/>
      <c r="H82" s="13"/>
    </row>
    <row r="83" spans="1:8" x14ac:dyDescent="0.45">
      <c r="A83" s="52" t="b">
        <v>0</v>
      </c>
      <c r="B83" s="60" t="str">
        <f>IF(AND($E$77=TRUE,$C$12&lt;&gt;3),"Required","")</f>
        <v/>
      </c>
      <c r="C83" s="78" t="s">
        <v>19</v>
      </c>
      <c r="D83" s="78"/>
      <c r="E83" s="78"/>
      <c r="F83" s="78"/>
      <c r="G83" s="78"/>
      <c r="H83" s="13"/>
    </row>
    <row r="84" spans="1:8" x14ac:dyDescent="0.45">
      <c r="A84" s="51"/>
      <c r="B84" s="8"/>
      <c r="C84" s="8"/>
      <c r="D84" s="8"/>
      <c r="E84" s="8"/>
      <c r="F84" s="8"/>
      <c r="G84" s="8"/>
      <c r="H84" s="13"/>
    </row>
    <row r="85" spans="1:8" x14ac:dyDescent="0.45">
      <c r="A85" s="51"/>
      <c r="B85" s="15" t="s">
        <v>20</v>
      </c>
      <c r="C85" s="15"/>
      <c r="D85" s="15"/>
      <c r="E85" s="15"/>
      <c r="F85" s="8"/>
      <c r="G85" s="8"/>
      <c r="H85" s="13"/>
    </row>
    <row r="86" spans="1:8" x14ac:dyDescent="0.45">
      <c r="A86" s="52" t="b">
        <v>0</v>
      </c>
      <c r="B86" s="57" t="str">
        <f>IF($E$77=TRUE,"Required","")</f>
        <v/>
      </c>
      <c r="C86" s="79" t="s">
        <v>21</v>
      </c>
      <c r="D86" s="79"/>
      <c r="E86" s="79"/>
      <c r="F86" s="79"/>
      <c r="G86" s="79"/>
      <c r="H86" s="13"/>
    </row>
    <row r="87" spans="1:8" x14ac:dyDescent="0.45">
      <c r="A87" s="52" t="b">
        <v>0</v>
      </c>
      <c r="B87" s="60" t="str">
        <f>IF($E$77=TRUE,"Required","")</f>
        <v/>
      </c>
      <c r="C87" s="78" t="s">
        <v>22</v>
      </c>
      <c r="D87" s="78"/>
      <c r="E87" s="78"/>
      <c r="F87" s="78"/>
      <c r="G87" s="78"/>
      <c r="H87" s="13"/>
    </row>
    <row r="88" spans="1:8" x14ac:dyDescent="0.45">
      <c r="A88" s="52" t="b">
        <v>0</v>
      </c>
      <c r="B88" s="57" t="str">
        <f>IF($E$77=TRUE,"Required","")</f>
        <v/>
      </c>
      <c r="C88" s="79" t="s">
        <v>23</v>
      </c>
      <c r="D88" s="79"/>
      <c r="E88" s="79"/>
      <c r="F88" s="79"/>
      <c r="G88" s="79"/>
      <c r="H88" s="13"/>
    </row>
    <row r="89" spans="1:8" ht="14.65" thickBot="1" x14ac:dyDescent="0.5">
      <c r="A89" s="23"/>
      <c r="B89" s="24"/>
      <c r="C89" s="24"/>
      <c r="D89" s="24"/>
      <c r="E89" s="24"/>
      <c r="F89" s="24"/>
      <c r="G89" s="24"/>
      <c r="H89" s="25"/>
    </row>
    <row r="90" spans="1:8" ht="15" thickTop="1" thickBot="1" x14ac:dyDescent="0.5"/>
    <row r="91" spans="1:8" ht="18.399999999999999" thickTop="1" x14ac:dyDescent="0.55000000000000004">
      <c r="A91" s="9" t="s">
        <v>75</v>
      </c>
      <c r="B91" s="10"/>
      <c r="C91" s="10"/>
      <c r="D91" s="10"/>
      <c r="E91" s="10"/>
      <c r="F91" s="10"/>
      <c r="G91" s="10"/>
      <c r="H91" s="11"/>
    </row>
    <row r="92" spans="1:8" x14ac:dyDescent="0.45">
      <c r="A92" s="14"/>
      <c r="B92" s="8" t="s">
        <v>43</v>
      </c>
      <c r="C92" s="56">
        <f>$C$50-SUM($D$50:$F$50)</f>
        <v>0</v>
      </c>
      <c r="D92" s="15" t="s">
        <v>84</v>
      </c>
      <c r="E92" s="8"/>
      <c r="F92" s="8"/>
      <c r="G92" s="8"/>
      <c r="H92" s="13"/>
    </row>
    <row r="93" spans="1:8" x14ac:dyDescent="0.45">
      <c r="A93" s="14"/>
      <c r="B93" s="74" t="s">
        <v>82</v>
      </c>
      <c r="C93" s="56">
        <f>MIN(8333.33,$C$92/12)</f>
        <v>0</v>
      </c>
      <c r="D93" s="15" t="s">
        <v>85</v>
      </c>
      <c r="E93" s="74"/>
      <c r="F93" s="74"/>
      <c r="G93" s="74"/>
      <c r="H93" s="13"/>
    </row>
    <row r="94" spans="1:8" x14ac:dyDescent="0.45">
      <c r="A94" s="14"/>
      <c r="B94" s="8" t="s">
        <v>24</v>
      </c>
      <c r="C94" s="56">
        <f>IFERROR(SUM($C$46:$F$46)-(SUM($D$57:$D$61)/12*$C$95),0)</f>
        <v>0</v>
      </c>
      <c r="D94" s="15"/>
      <c r="E94" s="8"/>
      <c r="F94" s="8"/>
      <c r="G94" s="8"/>
      <c r="H94" s="13"/>
    </row>
    <row r="95" spans="1:8" x14ac:dyDescent="0.45">
      <c r="A95" s="14"/>
      <c r="B95" s="8" t="s">
        <v>60</v>
      </c>
      <c r="C95" s="61" t="str">
        <f>IF(OR($C$36=TRUE,$D$36=TRUE,$E$36=TRUE),12,IF($F$36=TRUE,3,IF($G$36=TRUE,$G$39,"")))</f>
        <v/>
      </c>
      <c r="D95" s="15"/>
      <c r="E95" s="8"/>
      <c r="F95" s="8"/>
      <c r="G95" s="8"/>
      <c r="H95" s="13"/>
    </row>
    <row r="96" spans="1:8" x14ac:dyDescent="0.45">
      <c r="A96" s="14"/>
      <c r="B96" s="74" t="s">
        <v>81</v>
      </c>
      <c r="C96" s="56" t="e">
        <f>$C$94/$C$95</f>
        <v>#VALUE!</v>
      </c>
      <c r="D96" s="15" t="str">
        <f>IF(C12=2,"Box C.","")</f>
        <v/>
      </c>
      <c r="E96" s="74"/>
      <c r="F96" s="74"/>
      <c r="G96" s="74"/>
      <c r="H96" s="13"/>
    </row>
    <row r="97" spans="1:8" ht="15.75" x14ac:dyDescent="0.5">
      <c r="A97" s="14"/>
      <c r="B97" s="53" t="s">
        <v>83</v>
      </c>
      <c r="C97" s="62">
        <f>IFERROR($C$94/$C$95+MIN(8333.33,$C$92/12),0)</f>
        <v>0</v>
      </c>
      <c r="D97" s="15" t="str">
        <f>IF(C12=2,"Add B and C","")</f>
        <v/>
      </c>
      <c r="E97" s="8"/>
      <c r="F97" s="8"/>
      <c r="G97" s="8"/>
      <c r="H97" s="13"/>
    </row>
    <row r="98" spans="1:8" x14ac:dyDescent="0.45">
      <c r="A98" s="14"/>
      <c r="B98" s="8"/>
      <c r="C98" s="38"/>
      <c r="D98" s="8"/>
      <c r="E98" s="8"/>
      <c r="F98" s="8"/>
      <c r="G98" s="8"/>
      <c r="H98" s="13"/>
    </row>
    <row r="99" spans="1:8" x14ac:dyDescent="0.45">
      <c r="A99" s="14"/>
      <c r="B99" s="47" t="s">
        <v>46</v>
      </c>
      <c r="C99" s="63">
        <v>2.5</v>
      </c>
      <c r="D99" s="8"/>
      <c r="E99" s="8"/>
      <c r="F99" s="8"/>
      <c r="G99" s="8"/>
      <c r="H99" s="13"/>
    </row>
    <row r="100" spans="1:8" ht="28.5" customHeight="1" x14ac:dyDescent="0.65">
      <c r="A100" s="14"/>
      <c r="B100" s="67" t="s">
        <v>25</v>
      </c>
      <c r="C100" s="68">
        <f>IFERROR(MIN(ROUNDDOWN($C$97*$C$99,0),10000000),"")</f>
        <v>0</v>
      </c>
      <c r="D100" s="88" t="str">
        <f>IF(C100&gt;0,"Loan Amount is rounded down to the nearest dollar per SBA requirements.","")</f>
        <v/>
      </c>
      <c r="E100" s="88"/>
      <c r="F100" s="8"/>
      <c r="G100" s="8"/>
      <c r="H100" s="13"/>
    </row>
    <row r="101" spans="1:8" ht="14.65" thickBot="1" x14ac:dyDescent="0.5">
      <c r="A101" s="23"/>
      <c r="B101" s="24"/>
      <c r="C101" s="24"/>
      <c r="D101" s="24"/>
      <c r="E101" s="24"/>
      <c r="F101" s="24"/>
      <c r="G101" s="24"/>
      <c r="H101" s="25"/>
    </row>
    <row r="102" spans="1:8" ht="14.65" thickTop="1" x14ac:dyDescent="0.45"/>
  </sheetData>
  <mergeCells count="29">
    <mergeCell ref="C88:G88"/>
    <mergeCell ref="D100:E100"/>
    <mergeCell ref="B77:C77"/>
    <mergeCell ref="C68:G68"/>
    <mergeCell ref="C69:G69"/>
    <mergeCell ref="C70:G70"/>
    <mergeCell ref="C71:G71"/>
    <mergeCell ref="C72:G72"/>
    <mergeCell ref="C73:G73"/>
    <mergeCell ref="C74:G74"/>
    <mergeCell ref="C75:G75"/>
    <mergeCell ref="C83:G83"/>
    <mergeCell ref="C86:G86"/>
    <mergeCell ref="C87:G87"/>
    <mergeCell ref="A4:F4"/>
    <mergeCell ref="A6:F6"/>
    <mergeCell ref="D14:G14"/>
    <mergeCell ref="D16:G16"/>
    <mergeCell ref="C79:G79"/>
    <mergeCell ref="C80:G80"/>
    <mergeCell ref="C81:G81"/>
    <mergeCell ref="C82:G82"/>
    <mergeCell ref="C10:D10"/>
    <mergeCell ref="E10:F10"/>
    <mergeCell ref="A66:G66"/>
    <mergeCell ref="B55:D55"/>
    <mergeCell ref="A35:G35"/>
    <mergeCell ref="D22:G31"/>
    <mergeCell ref="D18:G18"/>
  </mergeCells>
  <phoneticPr fontId="5" type="noConversion"/>
  <conditionalFormatting sqref="B57:C61">
    <cfRule type="notContainsBlanks" dxfId="42" priority="96">
      <formula>LEN(TRIM(B57))&gt;0</formula>
    </cfRule>
    <cfRule type="containsBlanks" dxfId="41" priority="122">
      <formula>LEN(TRIM(B57))=0</formula>
    </cfRule>
  </conditionalFormatting>
  <conditionalFormatting sqref="C10:D10">
    <cfRule type="containsBlanks" dxfId="40" priority="94">
      <formula>LEN(TRIM(C10))=0</formula>
    </cfRule>
    <cfRule type="notContainsBlanks" dxfId="39" priority="95">
      <formula>LEN(TRIM(C10))&gt;0</formula>
    </cfRule>
  </conditionalFormatting>
  <conditionalFormatting sqref="C42:C45">
    <cfRule type="expression" dxfId="38" priority="73">
      <formula>$B42&lt;&gt;""</formula>
    </cfRule>
  </conditionalFormatting>
  <conditionalFormatting sqref="C36:G36">
    <cfRule type="expression" dxfId="37" priority="17">
      <formula>AND(C$38=TRUE,$C$36:$G$36&lt;&gt;TRUE)</formula>
    </cfRule>
    <cfRule type="expression" dxfId="36" priority="134">
      <formula>COUNTIF($C$36:$G$36,"TRUE")&gt;1</formula>
    </cfRule>
  </conditionalFormatting>
  <conditionalFormatting sqref="C42:F45 C50:F50">
    <cfRule type="notContainsBlanks" dxfId="35" priority="50">
      <formula>LEN(TRIM(C42))&gt;0</formula>
    </cfRule>
  </conditionalFormatting>
  <conditionalFormatting sqref="D42:F45">
    <cfRule type="expression" dxfId="34" priority="71">
      <formula>$B42&lt;&gt;""</formula>
    </cfRule>
  </conditionalFormatting>
  <conditionalFormatting sqref="D77:E77">
    <cfRule type="expression" dxfId="33" priority="59">
      <formula>COUNTIF($D$77:$E$77,"TRUE")&gt;1</formula>
    </cfRule>
    <cfRule type="expression" dxfId="32" priority="60">
      <formula>AND($D$77&lt;&gt;TRUE,$E$77&lt;&gt;TRUE)</formula>
    </cfRule>
  </conditionalFormatting>
  <conditionalFormatting sqref="C12">
    <cfRule type="containsBlanks" dxfId="31" priority="47">
      <formula>LEN(TRIM(C12))=0</formula>
    </cfRule>
  </conditionalFormatting>
  <conditionalFormatting sqref="C12">
    <cfRule type="notContainsBlanks" dxfId="30" priority="46">
      <formula>LEN(TRIM(C12))&gt;0</formula>
    </cfRule>
  </conditionalFormatting>
  <conditionalFormatting sqref="C14">
    <cfRule type="containsBlanks" dxfId="29" priority="45">
      <formula>LEN(TRIM(C14))=0</formula>
    </cfRule>
  </conditionalFormatting>
  <conditionalFormatting sqref="C14">
    <cfRule type="notContainsBlanks" dxfId="28" priority="44">
      <formula>LEN(TRIM(C14))&gt;0</formula>
    </cfRule>
  </conditionalFormatting>
  <conditionalFormatting sqref="C16">
    <cfRule type="containsBlanks" dxfId="27" priority="43">
      <formula>LEN(TRIM(C16))=0</formula>
    </cfRule>
  </conditionalFormatting>
  <conditionalFormatting sqref="C16">
    <cfRule type="notContainsBlanks" dxfId="26" priority="42">
      <formula>LEN(TRIM(C16))&gt;0</formula>
    </cfRule>
  </conditionalFormatting>
  <conditionalFormatting sqref="G39">
    <cfRule type="expression" dxfId="25" priority="29">
      <formula>AND($G$36=TRUE,ISBLANK($G$39))</formula>
    </cfRule>
  </conditionalFormatting>
  <conditionalFormatting sqref="G39">
    <cfRule type="notContainsBlanks" dxfId="24" priority="28">
      <formula>LEN(TRIM(G39))&gt;0</formula>
    </cfRule>
  </conditionalFormatting>
  <conditionalFormatting sqref="C50">
    <cfRule type="expression" dxfId="23" priority="136">
      <formula>$B$50&lt;&gt;""</formula>
    </cfRule>
  </conditionalFormatting>
  <conditionalFormatting sqref="D50:F50">
    <cfRule type="expression" dxfId="22" priority="137">
      <formula>$C$12=2</formula>
    </cfRule>
  </conditionalFormatting>
  <conditionalFormatting sqref="B79:B83 B68:B75">
    <cfRule type="expression" dxfId="21" priority="27">
      <formula>AND($B68="Required",$A68=FALSE)</formula>
    </cfRule>
  </conditionalFormatting>
  <conditionalFormatting sqref="B79:B83 B86:B88">
    <cfRule type="expression" dxfId="20" priority="26">
      <formula>AND($B79="Required",$A79=FALSE)</formula>
    </cfRule>
  </conditionalFormatting>
  <conditionalFormatting sqref="B69">
    <cfRule type="expression" dxfId="19" priority="25">
      <formula>AND($B69="Required",$A69=FALSE)</formula>
    </cfRule>
  </conditionalFormatting>
  <conditionalFormatting sqref="B70">
    <cfRule type="expression" dxfId="18" priority="24">
      <formula>AND($B70="Required",$A70=FALSE)</formula>
    </cfRule>
  </conditionalFormatting>
  <conditionalFormatting sqref="B71">
    <cfRule type="expression" dxfId="17" priority="23">
      <formula>AND($B71="Required",$A71=FALSE)</formula>
    </cfRule>
  </conditionalFormatting>
  <conditionalFormatting sqref="B72">
    <cfRule type="expression" dxfId="16" priority="22">
      <formula>AND($B72="Required",$A72=FALSE)</formula>
    </cfRule>
  </conditionalFormatting>
  <conditionalFormatting sqref="B86">
    <cfRule type="expression" dxfId="15" priority="21">
      <formula>AND($B86="Required",$A86=FALSE)</formula>
    </cfRule>
  </conditionalFormatting>
  <conditionalFormatting sqref="B87">
    <cfRule type="expression" dxfId="14" priority="20">
      <formula>AND($B87="Required",$A87=FALSE)</formula>
    </cfRule>
  </conditionalFormatting>
  <conditionalFormatting sqref="B88">
    <cfRule type="expression" dxfId="13" priority="19">
      <formula>AND($B88="Required",$A88=FALSE)</formula>
    </cfRule>
  </conditionalFormatting>
  <conditionalFormatting sqref="B73">
    <cfRule type="expression" dxfId="12" priority="18">
      <formula>AND($B73="Required",$A73=FALSE)</formula>
    </cfRule>
  </conditionalFormatting>
  <conditionalFormatting sqref="C25">
    <cfRule type="containsBlanks" dxfId="11" priority="13">
      <formula>LEN(TRIM(C25))=0</formula>
    </cfRule>
  </conditionalFormatting>
  <conditionalFormatting sqref="C25">
    <cfRule type="notContainsBlanks" dxfId="10" priority="12">
      <formula>LEN(TRIM(C25))&gt;0</formula>
    </cfRule>
  </conditionalFormatting>
  <conditionalFormatting sqref="C24">
    <cfRule type="containsBlanks" dxfId="9" priority="11">
      <formula>LEN(TRIM(C24))=0</formula>
    </cfRule>
  </conditionalFormatting>
  <conditionalFormatting sqref="C24">
    <cfRule type="notContainsBlanks" dxfId="8" priority="10">
      <formula>LEN(TRIM(C24))&gt;0</formula>
    </cfRule>
  </conditionalFormatting>
  <conditionalFormatting sqref="C27">
    <cfRule type="containsBlanks" dxfId="7" priority="9">
      <formula>LEN(TRIM(C27))=0</formula>
    </cfRule>
  </conditionalFormatting>
  <conditionalFormatting sqref="C27">
    <cfRule type="notContainsBlanks" dxfId="6" priority="8">
      <formula>LEN(TRIM(C27))&gt;0</formula>
    </cfRule>
  </conditionalFormatting>
  <conditionalFormatting sqref="C28">
    <cfRule type="containsBlanks" dxfId="5" priority="7">
      <formula>LEN(TRIM(C28))=0</formula>
    </cfRule>
  </conditionalFormatting>
  <conditionalFormatting sqref="C28">
    <cfRule type="notContainsBlanks" dxfId="4" priority="6">
      <formula>LEN(TRIM(C28))&gt;0</formula>
    </cfRule>
  </conditionalFormatting>
  <conditionalFormatting sqref="C30">
    <cfRule type="containsBlanks" priority="3" stopIfTrue="1">
      <formula>LEN(TRIM(C30))=0</formula>
    </cfRule>
    <cfRule type="cellIs" dxfId="3" priority="4" operator="between">
      <formula>0.001</formula>
      <formula>0.2499999</formula>
    </cfRule>
    <cfRule type="cellIs" dxfId="2" priority="5" operator="greaterThanOrEqual">
      <formula>0.25</formula>
    </cfRule>
  </conditionalFormatting>
  <conditionalFormatting sqref="C18">
    <cfRule type="containsBlanks" dxfId="1" priority="2">
      <formula>LEN(TRIM(C18))=0</formula>
    </cfRule>
  </conditionalFormatting>
  <conditionalFormatting sqref="C18">
    <cfRule type="notContainsBlanks" dxfId="0" priority="1">
      <formula>LEN(TRIM(C18))&gt;0</formula>
    </cfRule>
  </conditionalFormatting>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3</xdr:col>
                    <xdr:colOff>866775</xdr:colOff>
                    <xdr:row>35</xdr:row>
                    <xdr:rowOff>28575</xdr:rowOff>
                  </from>
                  <to>
                    <xdr:col>3</xdr:col>
                    <xdr:colOff>1657350</xdr:colOff>
                    <xdr:row>36</xdr:row>
                    <xdr:rowOff>33338</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xdr:col>
                    <xdr:colOff>866775</xdr:colOff>
                    <xdr:row>35</xdr:row>
                    <xdr:rowOff>28575</xdr:rowOff>
                  </from>
                  <to>
                    <xdr:col>2</xdr:col>
                    <xdr:colOff>1647825</xdr:colOff>
                    <xdr:row>36</xdr:row>
                    <xdr:rowOff>33338</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4</xdr:col>
                    <xdr:colOff>866775</xdr:colOff>
                    <xdr:row>35</xdr:row>
                    <xdr:rowOff>28575</xdr:rowOff>
                  </from>
                  <to>
                    <xdr:col>4</xdr:col>
                    <xdr:colOff>1657350</xdr:colOff>
                    <xdr:row>36</xdr:row>
                    <xdr:rowOff>33338</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5</xdr:col>
                    <xdr:colOff>866775</xdr:colOff>
                    <xdr:row>35</xdr:row>
                    <xdr:rowOff>28575</xdr:rowOff>
                  </from>
                  <to>
                    <xdr:col>5</xdr:col>
                    <xdr:colOff>1657350</xdr:colOff>
                    <xdr:row>36</xdr:row>
                    <xdr:rowOff>33338</xdr:rowOff>
                  </to>
                </anchor>
              </controlPr>
            </control>
          </mc:Choice>
        </mc:AlternateContent>
        <mc:AlternateContent xmlns:mc="http://schemas.openxmlformats.org/markup-compatibility/2006">
          <mc:Choice Requires="x14">
            <control shapeId="1087" r:id="rId8" name="Drop Down 63">
              <controlPr defaultSize="0" autoLine="0" autoPict="0" altText="Select your &quot;Borrower Type&quot;">
                <anchor moveWithCells="1">
                  <from>
                    <xdr:col>2</xdr:col>
                    <xdr:colOff>19050</xdr:colOff>
                    <xdr:row>11</xdr:row>
                    <xdr:rowOff>95250</xdr:rowOff>
                  </from>
                  <to>
                    <xdr:col>2</xdr:col>
                    <xdr:colOff>1952625</xdr:colOff>
                    <xdr:row>11</xdr:row>
                    <xdr:rowOff>371475</xdr:rowOff>
                  </to>
                </anchor>
              </controlPr>
            </control>
          </mc:Choice>
        </mc:AlternateContent>
        <mc:AlternateContent xmlns:mc="http://schemas.openxmlformats.org/markup-compatibility/2006">
          <mc:Choice Requires="x14">
            <control shapeId="1090" r:id="rId9" name="Drop Down 66">
              <controlPr defaultSize="0" autoLine="0" autoPict="0">
                <anchor moveWithCells="1">
                  <from>
                    <xdr:col>2</xdr:col>
                    <xdr:colOff>19050</xdr:colOff>
                    <xdr:row>13</xdr:row>
                    <xdr:rowOff>171450</xdr:rowOff>
                  </from>
                  <to>
                    <xdr:col>2</xdr:col>
                    <xdr:colOff>1952625</xdr:colOff>
                    <xdr:row>13</xdr:row>
                    <xdr:rowOff>447675</xdr:rowOff>
                  </to>
                </anchor>
              </controlPr>
            </control>
          </mc:Choice>
        </mc:AlternateContent>
        <mc:AlternateContent xmlns:mc="http://schemas.openxmlformats.org/markup-compatibility/2006">
          <mc:Choice Requires="x14">
            <control shapeId="1091" r:id="rId10" name="Drop Down 67">
              <controlPr defaultSize="0" autoLine="0" autoPict="0" altText="Select &quot;Yes&quot; or &quot;No&quot;">
                <anchor moveWithCells="1">
                  <from>
                    <xdr:col>2</xdr:col>
                    <xdr:colOff>19050</xdr:colOff>
                    <xdr:row>15</xdr:row>
                    <xdr:rowOff>95250</xdr:rowOff>
                  </from>
                  <to>
                    <xdr:col>2</xdr:col>
                    <xdr:colOff>1952625</xdr:colOff>
                    <xdr:row>15</xdr:row>
                    <xdr:rowOff>371475</xdr:rowOff>
                  </to>
                </anchor>
              </controlPr>
            </control>
          </mc:Choice>
        </mc:AlternateContent>
        <mc:AlternateContent xmlns:mc="http://schemas.openxmlformats.org/markup-compatibility/2006">
          <mc:Choice Requires="x14">
            <control shapeId="1071" r:id="rId11" name="Check Box 47">
              <controlPr defaultSize="0" autoFill="0" autoLine="0" autoPict="0">
                <anchor moveWithCells="1">
                  <from>
                    <xdr:col>3</xdr:col>
                    <xdr:colOff>542925</xdr:colOff>
                    <xdr:row>75</xdr:row>
                    <xdr:rowOff>133350</xdr:rowOff>
                  </from>
                  <to>
                    <xdr:col>3</xdr:col>
                    <xdr:colOff>1333500</xdr:colOff>
                    <xdr:row>77</xdr:row>
                    <xdr:rowOff>38100</xdr:rowOff>
                  </to>
                </anchor>
              </controlPr>
            </control>
          </mc:Choice>
        </mc:AlternateContent>
        <mc:AlternateContent xmlns:mc="http://schemas.openxmlformats.org/markup-compatibility/2006">
          <mc:Choice Requires="x14">
            <control shapeId="1072" r:id="rId12" name="Check Box 48">
              <controlPr defaultSize="0" autoFill="0" autoLine="0" autoPict="0">
                <anchor moveWithCells="1">
                  <from>
                    <xdr:col>4</xdr:col>
                    <xdr:colOff>495300</xdr:colOff>
                    <xdr:row>75</xdr:row>
                    <xdr:rowOff>142875</xdr:rowOff>
                  </from>
                  <to>
                    <xdr:col>4</xdr:col>
                    <xdr:colOff>1295400</xdr:colOff>
                    <xdr:row>77</xdr:row>
                    <xdr:rowOff>47625</xdr:rowOff>
                  </to>
                </anchor>
              </controlPr>
            </control>
          </mc:Choice>
        </mc:AlternateContent>
        <mc:AlternateContent xmlns:mc="http://schemas.openxmlformats.org/markup-compatibility/2006">
          <mc:Choice Requires="x14">
            <control shapeId="1073" r:id="rId13" name="Check Box 49">
              <controlPr defaultSize="0" autoFill="0" autoLine="0" autoPict="0">
                <anchor moveWithCells="1">
                  <from>
                    <xdr:col>0</xdr:col>
                    <xdr:colOff>133350</xdr:colOff>
                    <xdr:row>77</xdr:row>
                    <xdr:rowOff>161925</xdr:rowOff>
                  </from>
                  <to>
                    <xdr:col>0</xdr:col>
                    <xdr:colOff>371475</xdr:colOff>
                    <xdr:row>79</xdr:row>
                    <xdr:rowOff>38100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0</xdr:col>
                    <xdr:colOff>133350</xdr:colOff>
                    <xdr:row>67</xdr:row>
                    <xdr:rowOff>152400</xdr:rowOff>
                  </from>
                  <to>
                    <xdr:col>0</xdr:col>
                    <xdr:colOff>361950</xdr:colOff>
                    <xdr:row>68</xdr:row>
                    <xdr:rowOff>0</xdr:rowOff>
                  </to>
                </anchor>
              </controlPr>
            </control>
          </mc:Choice>
        </mc:AlternateContent>
        <mc:AlternateContent xmlns:mc="http://schemas.openxmlformats.org/markup-compatibility/2006">
          <mc:Choice Requires="x14">
            <control shapeId="1111" r:id="rId15" name="Check Box 87">
              <controlPr defaultSize="0" autoFill="0" autoLine="0" autoPict="0">
                <anchor moveWithCells="1">
                  <from>
                    <xdr:col>0</xdr:col>
                    <xdr:colOff>133350</xdr:colOff>
                    <xdr:row>68</xdr:row>
                    <xdr:rowOff>0</xdr:rowOff>
                  </from>
                  <to>
                    <xdr:col>0</xdr:col>
                    <xdr:colOff>361950</xdr:colOff>
                    <xdr:row>69</xdr:row>
                    <xdr:rowOff>66675</xdr:rowOff>
                  </to>
                </anchor>
              </controlPr>
            </control>
          </mc:Choice>
        </mc:AlternateContent>
        <mc:AlternateContent xmlns:mc="http://schemas.openxmlformats.org/markup-compatibility/2006">
          <mc:Choice Requires="x14">
            <control shapeId="1112" r:id="rId16" name="Check Box 88">
              <controlPr defaultSize="0" autoFill="0" autoLine="0" autoPict="0">
                <anchor moveWithCells="1">
                  <from>
                    <xdr:col>0</xdr:col>
                    <xdr:colOff>133350</xdr:colOff>
                    <xdr:row>68</xdr:row>
                    <xdr:rowOff>161925</xdr:rowOff>
                  </from>
                  <to>
                    <xdr:col>0</xdr:col>
                    <xdr:colOff>361950</xdr:colOff>
                    <xdr:row>70</xdr:row>
                    <xdr:rowOff>28575</xdr:rowOff>
                  </to>
                </anchor>
              </controlPr>
            </control>
          </mc:Choice>
        </mc:AlternateContent>
        <mc:AlternateContent xmlns:mc="http://schemas.openxmlformats.org/markup-compatibility/2006">
          <mc:Choice Requires="x14">
            <control shapeId="1113" r:id="rId17" name="Check Box 89">
              <controlPr defaultSize="0" autoFill="0" autoLine="0" autoPict="0">
                <anchor moveWithCells="1">
                  <from>
                    <xdr:col>0</xdr:col>
                    <xdr:colOff>133350</xdr:colOff>
                    <xdr:row>69</xdr:row>
                    <xdr:rowOff>161925</xdr:rowOff>
                  </from>
                  <to>
                    <xdr:col>0</xdr:col>
                    <xdr:colOff>361950</xdr:colOff>
                    <xdr:row>71</xdr:row>
                    <xdr:rowOff>38100</xdr:rowOff>
                  </to>
                </anchor>
              </controlPr>
            </control>
          </mc:Choice>
        </mc:AlternateContent>
        <mc:AlternateContent xmlns:mc="http://schemas.openxmlformats.org/markup-compatibility/2006">
          <mc:Choice Requires="x14">
            <control shapeId="1114" r:id="rId18" name="Check Box 90">
              <controlPr defaultSize="0" autoFill="0" autoLine="0" autoPict="0">
                <anchor moveWithCells="1">
                  <from>
                    <xdr:col>0</xdr:col>
                    <xdr:colOff>133350</xdr:colOff>
                    <xdr:row>70</xdr:row>
                    <xdr:rowOff>152400</xdr:rowOff>
                  </from>
                  <to>
                    <xdr:col>0</xdr:col>
                    <xdr:colOff>361950</xdr:colOff>
                    <xdr:row>72</xdr:row>
                    <xdr:rowOff>28575</xdr:rowOff>
                  </to>
                </anchor>
              </controlPr>
            </control>
          </mc:Choice>
        </mc:AlternateContent>
        <mc:AlternateContent xmlns:mc="http://schemas.openxmlformats.org/markup-compatibility/2006">
          <mc:Choice Requires="x14">
            <control shapeId="1115" r:id="rId19" name="Check Box 91">
              <controlPr defaultSize="0" autoFill="0" autoLine="0" autoPict="0">
                <anchor moveWithCells="1">
                  <from>
                    <xdr:col>0</xdr:col>
                    <xdr:colOff>133350</xdr:colOff>
                    <xdr:row>71</xdr:row>
                    <xdr:rowOff>152400</xdr:rowOff>
                  </from>
                  <to>
                    <xdr:col>0</xdr:col>
                    <xdr:colOff>371475</xdr:colOff>
                    <xdr:row>73</xdr:row>
                    <xdr:rowOff>28575</xdr:rowOff>
                  </to>
                </anchor>
              </controlPr>
            </control>
          </mc:Choice>
        </mc:AlternateContent>
        <mc:AlternateContent xmlns:mc="http://schemas.openxmlformats.org/markup-compatibility/2006">
          <mc:Choice Requires="x14">
            <control shapeId="1116" r:id="rId20" name="Check Box 92">
              <controlPr defaultSize="0" autoFill="0" autoLine="0" autoPict="0">
                <anchor moveWithCells="1">
                  <from>
                    <xdr:col>0</xdr:col>
                    <xdr:colOff>133350</xdr:colOff>
                    <xdr:row>73</xdr:row>
                    <xdr:rowOff>57150</xdr:rowOff>
                  </from>
                  <to>
                    <xdr:col>0</xdr:col>
                    <xdr:colOff>371475</xdr:colOff>
                    <xdr:row>74</xdr:row>
                    <xdr:rowOff>0</xdr:rowOff>
                  </to>
                </anchor>
              </controlPr>
            </control>
          </mc:Choice>
        </mc:AlternateContent>
        <mc:AlternateContent xmlns:mc="http://schemas.openxmlformats.org/markup-compatibility/2006">
          <mc:Choice Requires="x14">
            <control shapeId="1117" r:id="rId21" name="Check Box 93">
              <controlPr defaultSize="0" autoFill="0" autoLine="0" autoPict="0">
                <anchor moveWithCells="1">
                  <from>
                    <xdr:col>0</xdr:col>
                    <xdr:colOff>133350</xdr:colOff>
                    <xdr:row>73</xdr:row>
                    <xdr:rowOff>352425</xdr:rowOff>
                  </from>
                  <to>
                    <xdr:col>0</xdr:col>
                    <xdr:colOff>371475</xdr:colOff>
                    <xdr:row>75</xdr:row>
                    <xdr:rowOff>38100</xdr:rowOff>
                  </to>
                </anchor>
              </controlPr>
            </control>
          </mc:Choice>
        </mc:AlternateContent>
        <mc:AlternateContent xmlns:mc="http://schemas.openxmlformats.org/markup-compatibility/2006">
          <mc:Choice Requires="x14">
            <control shapeId="1119" r:id="rId22" name="Check Box 95">
              <controlPr defaultSize="0" autoFill="0" autoLine="0" autoPict="0">
                <anchor moveWithCells="1">
                  <from>
                    <xdr:col>0</xdr:col>
                    <xdr:colOff>133350</xdr:colOff>
                    <xdr:row>78</xdr:row>
                    <xdr:rowOff>161925</xdr:rowOff>
                  </from>
                  <to>
                    <xdr:col>0</xdr:col>
                    <xdr:colOff>361950</xdr:colOff>
                    <xdr:row>80</xdr:row>
                    <xdr:rowOff>38100</xdr:rowOff>
                  </to>
                </anchor>
              </controlPr>
            </control>
          </mc:Choice>
        </mc:AlternateContent>
        <mc:AlternateContent xmlns:mc="http://schemas.openxmlformats.org/markup-compatibility/2006">
          <mc:Choice Requires="x14">
            <control shapeId="1120" r:id="rId23" name="Check Box 96">
              <controlPr defaultSize="0" autoFill="0" autoLine="0" autoPict="0">
                <anchor moveWithCells="1">
                  <from>
                    <xdr:col>0</xdr:col>
                    <xdr:colOff>133350</xdr:colOff>
                    <xdr:row>79</xdr:row>
                    <xdr:rowOff>152400</xdr:rowOff>
                  </from>
                  <to>
                    <xdr:col>0</xdr:col>
                    <xdr:colOff>361950</xdr:colOff>
                    <xdr:row>81</xdr:row>
                    <xdr:rowOff>28575</xdr:rowOff>
                  </to>
                </anchor>
              </controlPr>
            </control>
          </mc:Choice>
        </mc:AlternateContent>
        <mc:AlternateContent xmlns:mc="http://schemas.openxmlformats.org/markup-compatibility/2006">
          <mc:Choice Requires="x14">
            <control shapeId="1121" r:id="rId24" name="Check Box 97">
              <controlPr defaultSize="0" autoFill="0" autoLine="0" autoPict="0">
                <anchor moveWithCells="1">
                  <from>
                    <xdr:col>0</xdr:col>
                    <xdr:colOff>133350</xdr:colOff>
                    <xdr:row>80</xdr:row>
                    <xdr:rowOff>152400</xdr:rowOff>
                  </from>
                  <to>
                    <xdr:col>0</xdr:col>
                    <xdr:colOff>361950</xdr:colOff>
                    <xdr:row>82</xdr:row>
                    <xdr:rowOff>28575</xdr:rowOff>
                  </to>
                </anchor>
              </controlPr>
            </control>
          </mc:Choice>
        </mc:AlternateContent>
        <mc:AlternateContent xmlns:mc="http://schemas.openxmlformats.org/markup-compatibility/2006">
          <mc:Choice Requires="x14">
            <control shapeId="1122" r:id="rId25" name="Check Box 98">
              <controlPr defaultSize="0" autoFill="0" autoLine="0" autoPict="0">
                <anchor moveWithCells="1">
                  <from>
                    <xdr:col>0</xdr:col>
                    <xdr:colOff>133350</xdr:colOff>
                    <xdr:row>81</xdr:row>
                    <xdr:rowOff>152400</xdr:rowOff>
                  </from>
                  <to>
                    <xdr:col>0</xdr:col>
                    <xdr:colOff>361950</xdr:colOff>
                    <xdr:row>83</xdr:row>
                    <xdr:rowOff>28575</xdr:rowOff>
                  </to>
                </anchor>
              </controlPr>
            </control>
          </mc:Choice>
        </mc:AlternateContent>
        <mc:AlternateContent xmlns:mc="http://schemas.openxmlformats.org/markup-compatibility/2006">
          <mc:Choice Requires="x14">
            <control shapeId="1123" r:id="rId26" name="Check Box 99">
              <controlPr defaultSize="0" autoFill="0" autoLine="0" autoPict="0">
                <anchor moveWithCells="1">
                  <from>
                    <xdr:col>0</xdr:col>
                    <xdr:colOff>133350</xdr:colOff>
                    <xdr:row>84</xdr:row>
                    <xdr:rowOff>152400</xdr:rowOff>
                  </from>
                  <to>
                    <xdr:col>0</xdr:col>
                    <xdr:colOff>361950</xdr:colOff>
                    <xdr:row>86</xdr:row>
                    <xdr:rowOff>28575</xdr:rowOff>
                  </to>
                </anchor>
              </controlPr>
            </control>
          </mc:Choice>
        </mc:AlternateContent>
        <mc:AlternateContent xmlns:mc="http://schemas.openxmlformats.org/markup-compatibility/2006">
          <mc:Choice Requires="x14">
            <control shapeId="1124" r:id="rId27" name="Check Box 100">
              <controlPr defaultSize="0" autoFill="0" autoLine="0" autoPict="0">
                <anchor moveWithCells="1">
                  <from>
                    <xdr:col>0</xdr:col>
                    <xdr:colOff>133350</xdr:colOff>
                    <xdr:row>85</xdr:row>
                    <xdr:rowOff>152400</xdr:rowOff>
                  </from>
                  <to>
                    <xdr:col>0</xdr:col>
                    <xdr:colOff>361950</xdr:colOff>
                    <xdr:row>87</xdr:row>
                    <xdr:rowOff>28575</xdr:rowOff>
                  </to>
                </anchor>
              </controlPr>
            </control>
          </mc:Choice>
        </mc:AlternateContent>
        <mc:AlternateContent xmlns:mc="http://schemas.openxmlformats.org/markup-compatibility/2006">
          <mc:Choice Requires="x14">
            <control shapeId="1125" r:id="rId28" name="Check Box 101">
              <controlPr defaultSize="0" autoFill="0" autoLine="0" autoPict="0">
                <anchor moveWithCells="1">
                  <from>
                    <xdr:col>0</xdr:col>
                    <xdr:colOff>133350</xdr:colOff>
                    <xdr:row>86</xdr:row>
                    <xdr:rowOff>152400</xdr:rowOff>
                  </from>
                  <to>
                    <xdr:col>0</xdr:col>
                    <xdr:colOff>361950</xdr:colOff>
                    <xdr:row>88</xdr:row>
                    <xdr:rowOff>28575</xdr:rowOff>
                  </to>
                </anchor>
              </controlPr>
            </control>
          </mc:Choice>
        </mc:AlternateContent>
        <mc:AlternateContent xmlns:mc="http://schemas.openxmlformats.org/markup-compatibility/2006">
          <mc:Choice Requires="x14">
            <control shapeId="1081" r:id="rId29" name="Check Box 57">
              <controlPr defaultSize="0" autoFill="0" autoLine="0" autoPict="0">
                <anchor moveWithCells="1">
                  <from>
                    <xdr:col>6</xdr:col>
                    <xdr:colOff>866775</xdr:colOff>
                    <xdr:row>35</xdr:row>
                    <xdr:rowOff>28575</xdr:rowOff>
                  </from>
                  <to>
                    <xdr:col>6</xdr:col>
                    <xdr:colOff>1657350</xdr:colOff>
                    <xdr:row>36</xdr:row>
                    <xdr:rowOff>33338</xdr:rowOff>
                  </to>
                </anchor>
              </controlPr>
            </control>
          </mc:Choice>
        </mc:AlternateContent>
        <mc:AlternateContent xmlns:mc="http://schemas.openxmlformats.org/markup-compatibility/2006">
          <mc:Choice Requires="x14">
            <control shapeId="1129" r:id="rId30" name="Drop Down 105">
              <controlPr defaultSize="0" autoLine="0" autoPict="0">
                <anchor moveWithCells="1">
                  <from>
                    <xdr:col>2</xdr:col>
                    <xdr:colOff>19050</xdr:colOff>
                    <xdr:row>23</xdr:row>
                    <xdr:rowOff>85725</xdr:rowOff>
                  </from>
                  <to>
                    <xdr:col>2</xdr:col>
                    <xdr:colOff>1952625</xdr:colOff>
                    <xdr:row>24</xdr:row>
                    <xdr:rowOff>0</xdr:rowOff>
                  </to>
                </anchor>
              </controlPr>
            </control>
          </mc:Choice>
        </mc:AlternateContent>
        <mc:AlternateContent xmlns:mc="http://schemas.openxmlformats.org/markup-compatibility/2006">
          <mc:Choice Requires="x14">
            <control shapeId="1130" r:id="rId31" name="Drop Down 106">
              <controlPr defaultSize="0" autoLine="0" autoPict="0">
                <anchor moveWithCells="1">
                  <from>
                    <xdr:col>2</xdr:col>
                    <xdr:colOff>19050</xdr:colOff>
                    <xdr:row>26</xdr:row>
                    <xdr:rowOff>85725</xdr:rowOff>
                  </from>
                  <to>
                    <xdr:col>2</xdr:col>
                    <xdr:colOff>1952625</xdr:colOff>
                    <xdr:row>27</xdr:row>
                    <xdr:rowOff>0</xdr:rowOff>
                  </to>
                </anchor>
              </controlPr>
            </control>
          </mc:Choice>
        </mc:AlternateContent>
        <mc:AlternateContent xmlns:mc="http://schemas.openxmlformats.org/markup-compatibility/2006">
          <mc:Choice Requires="x14">
            <control shapeId="1131" r:id="rId32" name="Drop Down 107">
              <controlPr defaultSize="0" autoLine="0" autoPict="0" altText="Select &quot;Yes&quot; or &quot;No&quot;">
                <anchor moveWithCells="1">
                  <from>
                    <xdr:col>2</xdr:col>
                    <xdr:colOff>19050</xdr:colOff>
                    <xdr:row>17</xdr:row>
                    <xdr:rowOff>152400</xdr:rowOff>
                  </from>
                  <to>
                    <xdr:col>2</xdr:col>
                    <xdr:colOff>1952625</xdr:colOff>
                    <xdr:row>17</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5B09-C327-477C-AAE5-C8762485B66F}">
  <dimension ref="A2:D8"/>
  <sheetViews>
    <sheetView workbookViewId="0">
      <selection activeCell="C21" sqref="C21"/>
    </sheetView>
  </sheetViews>
  <sheetFormatPr defaultRowHeight="14.25" x14ac:dyDescent="0.45"/>
  <cols>
    <col min="1" max="1" width="28.86328125" bestFit="1" customWidth="1"/>
    <col min="2" max="2" width="18.1328125" bestFit="1" customWidth="1"/>
    <col min="3" max="3" width="16.265625" bestFit="1" customWidth="1"/>
    <col min="4" max="4" width="21.73046875" bestFit="1" customWidth="1"/>
    <col min="5" max="5" width="29.59765625" customWidth="1"/>
    <col min="7" max="7" width="29.59765625" customWidth="1"/>
    <col min="9" max="9" width="29.59765625" customWidth="1"/>
    <col min="11" max="11" width="29.59765625" customWidth="1"/>
  </cols>
  <sheetData>
    <row r="2" spans="1:4" x14ac:dyDescent="0.45">
      <c r="A2" s="1" t="s">
        <v>32</v>
      </c>
      <c r="B2" s="1" t="s">
        <v>36</v>
      </c>
      <c r="C2" s="1" t="s">
        <v>48</v>
      </c>
      <c r="D2" s="1" t="s">
        <v>54</v>
      </c>
    </row>
    <row r="3" spans="1:4" x14ac:dyDescent="0.45">
      <c r="A3" s="2" t="s">
        <v>33</v>
      </c>
      <c r="B3" s="2" t="s">
        <v>35</v>
      </c>
      <c r="C3" s="2" t="s">
        <v>49</v>
      </c>
      <c r="D3" s="2" t="s">
        <v>55</v>
      </c>
    </row>
    <row r="4" spans="1:4" x14ac:dyDescent="0.45">
      <c r="A4" s="2" t="s">
        <v>31</v>
      </c>
      <c r="B4" s="2" t="s">
        <v>26</v>
      </c>
      <c r="C4" s="2" t="s">
        <v>50</v>
      </c>
      <c r="D4" s="2" t="s">
        <v>56</v>
      </c>
    </row>
    <row r="5" spans="1:4" x14ac:dyDescent="0.45">
      <c r="A5" s="2" t="s">
        <v>34</v>
      </c>
      <c r="B5" s="2"/>
      <c r="C5" s="2" t="s">
        <v>51</v>
      </c>
      <c r="D5" s="2" t="s">
        <v>57</v>
      </c>
    </row>
    <row r="6" spans="1:4" x14ac:dyDescent="0.45">
      <c r="A6" s="2"/>
      <c r="B6" s="2"/>
      <c r="C6" s="2" t="s">
        <v>52</v>
      </c>
      <c r="D6" s="2" t="s">
        <v>58</v>
      </c>
    </row>
    <row r="7" spans="1:4" x14ac:dyDescent="0.45">
      <c r="A7" s="2"/>
      <c r="B7" s="2"/>
      <c r="C7" s="2" t="s">
        <v>53</v>
      </c>
      <c r="D7" s="2" t="s">
        <v>59</v>
      </c>
    </row>
    <row r="8" spans="1:4" x14ac:dyDescent="0.45">
      <c r="A8" s="2"/>
      <c r="B8" s="2"/>
      <c r="C8" s="2"/>
      <c r="D8" s="2" t="s">
        <v>49</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Loan Calculator - 2nd Draw</vt:lpstr>
      <vt:lpstr>List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Blayne Furey</dc:creator>
  <cp:lastModifiedBy>Blayne Furey</cp:lastModifiedBy>
  <dcterms:created xsi:type="dcterms:W3CDTF">2020-04-20T22:35:55Z</dcterms:created>
  <dcterms:modified xsi:type="dcterms:W3CDTF">2021-03-24T21:25:43Z</dcterms:modified>
</cp:coreProperties>
</file>